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Zitnik\Desktop\ROZPOČTY   z  KROSU\"/>
    </mc:Choice>
  </mc:AlternateContent>
  <bookViews>
    <workbookView xWindow="0" yWindow="0" windowWidth="0" windowHeight="0"/>
  </bookViews>
  <sheets>
    <sheet name="Rekapitulace stavby" sheetId="1" r:id="rId1"/>
    <sheet name="SO 01 - Práce a dodávky -...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Práce a dodávky -...'!$C$118:$K$306</definedName>
    <definedName name="_xlnm.Print_Area" localSheetId="1">'SO 01 - Práce a dodávky -...'!$C$4:$J$39,'SO 01 - Práce a dodávky -...'!$C$50:$J$76,'SO 01 - Práce a dodávky -...'!$C$82:$J$100,'SO 01 - Práce a dodávky -...'!$C$106:$K$306</definedName>
    <definedName name="_xlnm.Print_Titles" localSheetId="1">'SO 01 - Práce a dodávky -...'!$118:$118</definedName>
    <definedName name="_xlnm._FilterDatabase" localSheetId="2" hidden="1">'VON - Vedlejší a ostatní ...'!$C$116:$K$127</definedName>
    <definedName name="_xlnm.Print_Area" localSheetId="2">'VON - Vedlejší a ostatní ...'!$C$4:$J$39,'VON - Vedlejší a ostatní ...'!$C$50:$J$76,'VON - Vedlejší a ostatní ...'!$C$82:$J$98,'VON - Vedlejší a ostatní ...'!$C$104:$K$127</definedName>
    <definedName name="_xlnm.Print_Titles" localSheetId="2">'VON - Vedlejší a ostatní ...'!$116:$116</definedName>
  </definedNames>
  <calcPr/>
</workbook>
</file>

<file path=xl/calcChain.xml><?xml version="1.0" encoding="utf-8"?>
<calcChain xmlns="http://schemas.openxmlformats.org/spreadsheetml/2006/main">
  <c i="1" l="1" r="AY96"/>
  <c i="3" r="J37"/>
  <c r="J36"/>
  <c r="J35"/>
  <c i="1" r="AX96"/>
  <c i="3"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113"/>
  <c r="J20"/>
  <c r="J18"/>
  <c r="E18"/>
  <c r="F114"/>
  <c r="J17"/>
  <c r="J12"/>
  <c r="J89"/>
  <c r="E7"/>
  <c r="E107"/>
  <c i="2" r="J37"/>
  <c r="J36"/>
  <c i="1" r="AY95"/>
  <c i="2" r="J35"/>
  <c i="1" r="AX95"/>
  <c i="2"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6"/>
  <c r="F115"/>
  <c r="F113"/>
  <c r="E111"/>
  <c r="J92"/>
  <c r="F91"/>
  <c r="F89"/>
  <c r="E87"/>
  <c r="J21"/>
  <c r="E21"/>
  <c r="J91"/>
  <c r="J20"/>
  <c r="J18"/>
  <c r="E18"/>
  <c r="F92"/>
  <c r="J17"/>
  <c r="J12"/>
  <c r="J89"/>
  <c r="E7"/>
  <c r="E109"/>
  <c i="1" r="L90"/>
  <c r="AM90"/>
  <c r="AM89"/>
  <c r="L89"/>
  <c r="AM87"/>
  <c r="L87"/>
  <c r="L85"/>
  <c r="L84"/>
  <c i="2" r="J268"/>
  <c r="J287"/>
  <c r="J142"/>
  <c r="BK264"/>
  <c r="BK154"/>
  <c r="J132"/>
  <c r="BK297"/>
  <c r="J186"/>
  <c r="BK243"/>
  <c r="BK162"/>
  <c r="BK255"/>
  <c r="BK274"/>
  <c r="BK278"/>
  <c r="J189"/>
  <c r="BK142"/>
  <c r="J258"/>
  <c r="BK132"/>
  <c i="3" r="J122"/>
  <c i="2" r="J219"/>
  <c r="BK240"/>
  <c r="J231"/>
  <c r="J171"/>
  <c r="BK128"/>
  <c r="J278"/>
  <c r="BK195"/>
  <c r="J195"/>
  <c r="BK146"/>
  <c r="BK272"/>
  <c r="BK144"/>
  <c r="J285"/>
  <c r="J122"/>
  <c r="J237"/>
  <c r="BK303"/>
  <c r="J295"/>
  <c r="J225"/>
  <c r="BK156"/>
  <c r="J128"/>
  <c r="BK276"/>
  <c r="BK252"/>
  <c r="BK148"/>
  <c r="BK177"/>
  <c r="BK130"/>
  <c r="BK228"/>
  <c r="J272"/>
  <c r="BK174"/>
  <c r="BK219"/>
  <c r="J152"/>
  <c r="J134"/>
  <c r="BK231"/>
  <c i="3" r="J125"/>
  <c i="2" r="J207"/>
  <c r="J266"/>
  <c r="BK186"/>
  <c r="BK299"/>
  <c r="BK270"/>
  <c r="J270"/>
  <c r="BK282"/>
  <c r="BK246"/>
  <c r="J234"/>
  <c r="J154"/>
  <c r="J130"/>
  <c r="BK237"/>
  <c r="BK234"/>
  <c r="J264"/>
  <c r="J222"/>
  <c r="J305"/>
  <c r="J280"/>
  <c r="J252"/>
  <c r="J148"/>
  <c r="BK124"/>
  <c r="BK285"/>
  <c r="J180"/>
  <c r="J124"/>
  <c r="BK152"/>
  <c r="BK126"/>
  <c r="BK289"/>
  <c r="J165"/>
  <c r="J228"/>
  <c r="BK150"/>
  <c r="BK136"/>
  <c r="BK183"/>
  <c i="3" r="BK122"/>
  <c i="2" r="BK210"/>
  <c r="J243"/>
  <c r="J183"/>
  <c r="J274"/>
  <c r="J177"/>
  <c r="J140"/>
  <c r="J126"/>
  <c r="J299"/>
  <c r="J261"/>
  <c r="J159"/>
  <c r="J146"/>
  <c r="BK291"/>
  <c r="BK225"/>
  <c r="J249"/>
  <c r="J201"/>
  <c r="BK192"/>
  <c r="J276"/>
  <c r="BK165"/>
  <c r="J255"/>
  <c r="J198"/>
  <c r="BK180"/>
  <c r="J174"/>
  <c i="3" r="BK125"/>
  <c i="2" r="BK280"/>
  <c r="BK293"/>
  <c r="BK189"/>
  <c r="J297"/>
  <c r="BK261"/>
  <c r="BK168"/>
  <c r="J136"/>
  <c r="BK301"/>
  <c r="J246"/>
  <c r="BK134"/>
  <c r="J192"/>
  <c i="3" r="BK119"/>
  <c r="J119"/>
  <c i="2" r="J293"/>
  <c r="J138"/>
  <c r="BK198"/>
  <c r="BK216"/>
  <c r="J289"/>
  <c r="BK207"/>
  <c r="BK266"/>
  <c r="BK204"/>
  <c r="J240"/>
  <c r="BK213"/>
  <c r="J156"/>
  <c r="BK249"/>
  <c r="J204"/>
  <c r="J162"/>
  <c r="BK159"/>
  <c r="BK295"/>
  <c r="J216"/>
  <c r="J291"/>
  <c r="BK140"/>
  <c r="BK305"/>
  <c r="J303"/>
  <c r="J210"/>
  <c r="J301"/>
  <c r="BK268"/>
  <c r="BK222"/>
  <c r="BK138"/>
  <c r="BK287"/>
  <c r="BK171"/>
  <c r="J213"/>
  <c r="J150"/>
  <c r="J282"/>
  <c r="J144"/>
  <c r="BK201"/>
  <c r="BK258"/>
  <c r="J168"/>
  <c r="BK122"/>
  <c i="1" r="AS94"/>
  <c i="2" l="1" r="P121"/>
  <c r="P120"/>
  <c r="P119"/>
  <c i="1" r="AU95"/>
  <c i="2" r="R121"/>
  <c r="R120"/>
  <c r="R119"/>
  <c r="T284"/>
  <c r="BK121"/>
  <c r="J121"/>
  <c r="J98"/>
  <c i="3" r="BK118"/>
  <c r="BK117"/>
  <c r="J117"/>
  <c r="J96"/>
  <c i="2" r="T121"/>
  <c r="T120"/>
  <c r="T119"/>
  <c r="P284"/>
  <c i="3" r="R118"/>
  <c r="R117"/>
  <c i="2" r="BK284"/>
  <c r="J284"/>
  <c r="J99"/>
  <c i="3" r="P118"/>
  <c r="P117"/>
  <c i="1" r="AU96"/>
  <c i="2" r="R284"/>
  <c i="3" r="T118"/>
  <c r="T117"/>
  <c r="J111"/>
  <c r="E85"/>
  <c r="BE122"/>
  <c r="J91"/>
  <c r="BE119"/>
  <c r="F92"/>
  <c r="BE125"/>
  <c i="2" r="BE305"/>
  <c r="BE216"/>
  <c r="BE222"/>
  <c r="BE225"/>
  <c r="BE240"/>
  <c r="J113"/>
  <c r="BE130"/>
  <c r="BE138"/>
  <c r="BE140"/>
  <c r="BE144"/>
  <c r="BE148"/>
  <c r="BE152"/>
  <c r="BE159"/>
  <c r="BE165"/>
  <c r="BE177"/>
  <c r="BE252"/>
  <c r="BE261"/>
  <c r="BE264"/>
  <c r="BE276"/>
  <c r="BE285"/>
  <c r="BE289"/>
  <c r="BE142"/>
  <c r="BE183"/>
  <c r="BE198"/>
  <c r="BE201"/>
  <c r="BE204"/>
  <c r="BE219"/>
  <c r="BE258"/>
  <c r="BE270"/>
  <c r="E85"/>
  <c r="F116"/>
  <c r="BE136"/>
  <c r="BE168"/>
  <c r="BE186"/>
  <c r="BE237"/>
  <c r="BE243"/>
  <c r="BE272"/>
  <c r="J115"/>
  <c r="BE132"/>
  <c r="BE146"/>
  <c r="BE156"/>
  <c r="BE195"/>
  <c r="BE207"/>
  <c r="BE210"/>
  <c r="BE162"/>
  <c r="BE192"/>
  <c r="BE278"/>
  <c r="BE293"/>
  <c r="BE122"/>
  <c r="BE126"/>
  <c r="BE134"/>
  <c r="BE231"/>
  <c r="BE266"/>
  <c r="BE280"/>
  <c r="BE282"/>
  <c r="BE287"/>
  <c r="BE124"/>
  <c r="BE128"/>
  <c r="BE150"/>
  <c r="BE154"/>
  <c r="BE174"/>
  <c r="BE171"/>
  <c r="BE180"/>
  <c r="BE228"/>
  <c r="BE234"/>
  <c r="BE246"/>
  <c r="BE268"/>
  <c r="BE291"/>
  <c r="BE295"/>
  <c r="BE299"/>
  <c r="BE301"/>
  <c r="BE189"/>
  <c r="BE213"/>
  <c r="BE249"/>
  <c r="BE255"/>
  <c r="BE274"/>
  <c r="BE297"/>
  <c r="BE303"/>
  <c i="3" r="F35"/>
  <c i="1" r="BB96"/>
  <c i="3" r="F34"/>
  <c i="1" r="BA96"/>
  <c i="3" r="J34"/>
  <c i="1" r="AW96"/>
  <c i="2" r="F36"/>
  <c i="1" r="BC95"/>
  <c i="2" r="F37"/>
  <c i="1" r="BD95"/>
  <c i="3" r="F36"/>
  <c i="1" r="BC96"/>
  <c i="2" r="J34"/>
  <c i="1" r="AW95"/>
  <c i="2" r="F35"/>
  <c i="1" r="BB95"/>
  <c i="3" r="F37"/>
  <c i="1" r="BD96"/>
  <c i="2" r="F34"/>
  <c i="1" r="BA95"/>
  <c i="2" l="1" r="BK120"/>
  <c r="BK119"/>
  <c r="J119"/>
  <c i="3" r="J118"/>
  <c r="J97"/>
  <c i="2" r="J120"/>
  <c r="J97"/>
  <c r="J96"/>
  <c r="J30"/>
  <c i="3" r="J30"/>
  <c i="1" r="AG96"/>
  <c r="AU94"/>
  <c i="2" r="F33"/>
  <c i="1" r="AZ95"/>
  <c i="2" r="J33"/>
  <c i="1" r="AV95"/>
  <c r="AT95"/>
  <c r="BB94"/>
  <c r="W31"/>
  <c i="3" r="J33"/>
  <c i="1" r="AV96"/>
  <c r="AT96"/>
  <c r="AN96"/>
  <c r="BC94"/>
  <c r="W32"/>
  <c r="BD94"/>
  <c r="W33"/>
  <c r="BA94"/>
  <c r="W30"/>
  <c i="3" r="F33"/>
  <c i="1" r="AZ96"/>
  <c l="1" r="AG95"/>
  <c i="3" r="J39"/>
  <c i="2" r="J39"/>
  <c i="1" r="AN95"/>
  <c r="AG94"/>
  <c r="AZ94"/>
  <c r="W29"/>
  <c r="AY94"/>
  <c r="AW94"/>
  <c r="AK30"/>
  <c r="AX94"/>
  <c l="1"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<sst xmlns="http://schemas.openxmlformats.org/spreadsheetml/2006/main">
  <si>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</si>
  <si>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</si>
  <si>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</si>
  <si>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</si>
  <si>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</si>
  <si>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{f69eb334-20a5-4264-a84e-28797a270ee2}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</si>
  <si>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</si>
  <si>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</si>
  <si>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</si>
  <si>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</si>
  <si>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</si>
  <si>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</si>
  <si>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</si>
  <si>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</si>
  <si>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63525016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</si>
  <si>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</si>
  <si>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</si>
  <si>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vyšší a nižší zeleně v obvodu OŘ OVA 2025 - ST Olomouc</t>
  </si>
  <si>
    <t>KSO:</t>
  </si>
  <si>
    <t>CC-CZ:</t>
  </si>
  <si>
    <t>Místo:</t>
  </si>
  <si>
    <t>obvod ST Olomouc</t>
  </si>
  <si>
    <t>Datum:</t>
  </si>
  <si>
    <t>30. 1. 2025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</si>
  <si>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</si>
  <si>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</si>
  <si>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</si>
  <si>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</si>
  <si>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</si>
  <si>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</si>
  <si>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</si>
  <si>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</si>
  <si>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</si>
  <si>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</si>
  <si>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</si>
  <si>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</si>
  <si>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</si>
  <si>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</si>
  <si>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</si>
  <si>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</si>
  <si>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</si>
  <si>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</si>
  <si>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</si>
  <si>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</si>
  <si>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</si>
  <si>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</si>
  <si>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</si>
  <si>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</si>
  <si>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</si>
  <si>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</si>
  <si>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</si>
  <si>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</si>
  <si>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</si>
  <si>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</si>
  <si>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</si>
  <si>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</si>
  <si>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</si>
  <si>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</si>
  <si>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</si>
  <si>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</si>
  <si>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</si>
  <si>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</si>
  <si>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</si>
  <si>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</si>
  <si>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</si>
  <si>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</si>
  <si>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</si>
  <si>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</si>
  <si>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</si>
  <si>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</si>
  <si>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</si>
  <si>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</si>
  <si>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</si>
  <si>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</si>
  <si>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</si>
  <si>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</si>
  <si>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</si>
  <si>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</si>
  <si>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</si>
  <si>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</si>
  <si>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</si>
  <si>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</si>
  <si>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</si>
  <si>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ST Olomouc</t>
  </si>
  <si>
    <t>STA</t>
  </si>
  <si>
    <t>1</t>
  </si>
  <si>
    <t>{f407ac3e-eaa3-43a4-bfde-bd66311cb36b}</t>
  </si>
  <si>
    <t>2</t>
  </si>
  <si>
    <t>VON</t>
  </si>
  <si>
    <t>Vedlejší a ostatní náklady - ST Olomouc</t>
  </si>
  <si>
    <t>{f25dd127-068a-4dac-b06b-a8fa3407001f}</t>
  </si>
  <si>
    <t>KRYCÍ LIST SOUPISU PRACÍ</t>
  </si>
  <si>
    <t>Objekt:</t>
  </si>
  <si>
    <t>SO 01 - Práce a dodávky - ST Olomouc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</si>
  <si>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</si>
  <si>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</si>
  <si>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</si>
  <si>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</si>
  <si>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</si>
  <si>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</si>
  <si>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</si>
  <si>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</si>
  <si>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</si>
  <si>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</si>
  <si>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</si>
  <si>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</si>
  <si>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</si>
  <si>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</si>
  <si>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</si>
  <si>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</si>
  <si>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</si>
  <si>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</si>
  <si>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</si>
  <si>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</si>
  <si>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</si>
  <si>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</si>
  <si>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</si>
  <si>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</si>
  <si>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</si>
  <si>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</si>
  <si>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</si>
  <si>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5902005010</t>
  </si>
  <si>
    <t>Operativní odstranění závad, překážek a následků mimořádných událostí na železničním spodku nebo svršku</t>
  </si>
  <si>
    <t>hod</t>
  </si>
  <si>
    <t>Sborník UOŽI 01 2025</t>
  </si>
  <si>
    <t>4</t>
  </si>
  <si>
    <t>-1809110091</t>
  </si>
  <si>
    <t>PP</t>
  </si>
  <si>
    <t>Operativní odstranění závad, překážek a následků mimořádných událostí na železničním spodku nebo svršku Poznámka: 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</si>
  <si>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5904005010</t>
  </si>
  <si>
    <t>Vysečení travního porostu ručně sklon terénu do 1:2</t>
  </si>
  <si>
    <t>m2</t>
  </si>
  <si>
    <t>-1710392708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</si>
  <si>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</si>
  <si>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3</t>
  </si>
  <si>
    <t>5904005020</t>
  </si>
  <si>
    <t>Vysečení travního porostu ručně sklon terénu přes 1:2</t>
  </si>
  <si>
    <t>-547650843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</si>
  <si>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</si>
  <si>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5904005110</t>
  </si>
  <si>
    <t>Vysečení travního porostu strojně kolovou nebo kolejovou mechanizací se sekacím adaptérem</t>
  </si>
  <si>
    <t>ha</t>
  </si>
  <si>
    <t>-543012486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</si>
  <si>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</si>
  <si>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</si>
  <si>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</si>
  <si>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742828237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</si>
  <si>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</si>
  <si>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6</t>
  </si>
  <si>
    <t>5904010010</t>
  </si>
  <si>
    <t>Odklizení travního porostu ručně</t>
  </si>
  <si>
    <t>-198328104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</si>
  <si>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</si>
  <si>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7</t>
  </si>
  <si>
    <t>5904015010</t>
  </si>
  <si>
    <t>Vypalování travních porostů řízeným plamenem</t>
  </si>
  <si>
    <t>279114999</t>
  </si>
  <si>
    <t>Vypalování travních porostů řízeným plamenem Poznámka: 1. V cenách jsou započteny náklady na řízené vypalování porostu a protipožární opatření. 2. V cenách nejsou obsaženy náklady na střežení ošetřených míst.</t>
  </si>
  <si>
    <t>8</t>
  </si>
  <si>
    <t>5904020010</t>
  </si>
  <si>
    <t>Vyřezání křovin porost řídký 1 až 5 kusů stonků na m2 plochy sklon terénu do 1:2</t>
  </si>
  <si>
    <t>142713689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</si>
  <si>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</si>
  <si>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9</t>
  </si>
  <si>
    <t>5904020020</t>
  </si>
  <si>
    <t>Vyřezání křovin porost řídký 1 až 5 kusů stonků na m2 plochy sklon terénu přes 1:2</t>
  </si>
  <si>
    <t>-1997725650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</si>
  <si>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</si>
  <si>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10</t>
  </si>
  <si>
    <t>5904020110</t>
  </si>
  <si>
    <t>Vyřezání křovin porost hustý 6 a více kusů stonků na m2 plochy sklon terénu do 1:2</t>
  </si>
  <si>
    <t>485131088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</si>
  <si>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</si>
  <si>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11</t>
  </si>
  <si>
    <t>5904020120</t>
  </si>
  <si>
    <t>Vyřezání křovin porost hustý 6 a více kusů stonků na m2 plochy sklon terénu přes 1:2</t>
  </si>
  <si>
    <t>462643339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</si>
  <si>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</si>
  <si>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</si>
  <si>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</si>
  <si>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-1042994550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</si>
  <si>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</si>
  <si>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13</t>
  </si>
  <si>
    <t>5904025020</t>
  </si>
  <si>
    <t>Ořez větví místně ručně do výšky nad terénem přes 2 m</t>
  </si>
  <si>
    <t>-519298661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</si>
  <si>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</si>
  <si>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14</t>
  </si>
  <si>
    <t>5904025110</t>
  </si>
  <si>
    <t>Ořez větví místně ručně kontinuálně strojně v šíři 3 metry od osy koleje</t>
  </si>
  <si>
    <t>km</t>
  </si>
  <si>
    <t>-1212508235</t>
  </si>
  <si>
    <t>Ořez větví místně ručně kontinuálně strojně v šíři 3 metry od osy koleje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</si>
  <si>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15</t>
  </si>
  <si>
    <t>5904030010</t>
  </si>
  <si>
    <t>Likvidace porostu odhrnutí včetně kořenů</t>
  </si>
  <si>
    <t>1102882780</t>
  </si>
  <si>
    <t>Likvidace porostu odhrnutí včetně kořenů Poznámka: 1. V cenách jsou započteny náklady na naložení na dopravní prostředek a uložení na skládku. 2. V cenách nejsou obsaženy náklady na dopravu a skládkovné.</t>
  </si>
  <si>
    <t>16</t>
  </si>
  <si>
    <t>5904031010</t>
  </si>
  <si>
    <t>Odstranění smíšené vegetace strojně kolovou nebo kolejovou mechanizací s mulčovacím adaptérem o objemu křovin do 50 %</t>
  </si>
  <si>
    <t>-1990526789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</si>
  <si>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</si>
  <si>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17</t>
  </si>
  <si>
    <t>5904031020</t>
  </si>
  <si>
    <t>Odstranění smíšené vegetace strojně kolovou nebo kolejovou mechanizací s mulčovacím adaptérem o objemu křovin přes 50 %</t>
  </si>
  <si>
    <t>430691192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</si>
  <si>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</si>
  <si>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18</t>
  </si>
  <si>
    <t>5904035010</t>
  </si>
  <si>
    <t>Kácení stromů se sklonem terénu do 1:2 obvodem kmene od 31 do 63 cm</t>
  </si>
  <si>
    <t>kus</t>
  </si>
  <si>
    <t>1654586602</t>
  </si>
  <si>
    <t>Kácení stromů se sklonem terénu do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</si>
  <si>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</t>
  </si>
  <si>
    <t>Poznámka k položce:_x000d_
Strom=kus, průměr 10-20 cm</t>
  </si>
  <si>
    <t>19</t>
  </si>
  <si>
    <t>5904035020</t>
  </si>
  <si>
    <t>Kácení stromů se sklonem terénu do 1:2 obvodem kmene přes 63 do 80 cm</t>
  </si>
  <si>
    <t>165746804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</si>
  <si>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</si>
  <si>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21-25 cm</t>
  </si>
  <si>
    <t>20</t>
  </si>
  <si>
    <t>5904035030</t>
  </si>
  <si>
    <t>Kácení stromů se sklonem terénu do 1:2 obvodem kmene přes 80 do 157 cm</t>
  </si>
  <si>
    <t>908454982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</si>
  <si>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</si>
  <si>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26-50 cm</t>
  </si>
  <si>
    <t>5904035040</t>
  </si>
  <si>
    <t>Kácení stromů se sklonem terénu do 1:2 obvodem kmene přes 157 do 220 cm</t>
  </si>
  <si>
    <t>-5478522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</si>
  <si>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</si>
  <si>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51-70 cm</t>
  </si>
  <si>
    <t>22</t>
  </si>
  <si>
    <t>5904035050</t>
  </si>
  <si>
    <t>Kácení stromů se sklonem terénu do 1:2 obvodem kmene přes 220 do 283 cm</t>
  </si>
  <si>
    <t>-1163157802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</si>
  <si>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</si>
  <si>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71-90 cm</t>
  </si>
  <si>
    <t>23</t>
  </si>
  <si>
    <t>5904035060</t>
  </si>
  <si>
    <t>Kácení stromů se sklonem terénu do 1:2 obvodem kmene přes 283 cm</t>
  </si>
  <si>
    <t>757346772</t>
  </si>
  <si>
    <t>Kácení stromů se sklonem terénu do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</si>
  <si>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přes 91 cm</t>
  </si>
  <si>
    <t>24</t>
  </si>
  <si>
    <t>5904035110</t>
  </si>
  <si>
    <t>Kácení stromů se sklonem terénu přes 1:2 obvodem kmene od 31 do 63 cm</t>
  </si>
  <si>
    <t>540925564</t>
  </si>
  <si>
    <t>Kácení stromů se sklonem terénu přes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</si>
  <si>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25</t>
  </si>
  <si>
    <t>5904035120</t>
  </si>
  <si>
    <t>Kácení stromů se sklonem terénu přes 1:2 obvodem kmene přes 63 do 80 cm</t>
  </si>
  <si>
    <t>467915964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</si>
  <si>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</si>
  <si>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26</t>
  </si>
  <si>
    <t>5904035130</t>
  </si>
  <si>
    <t>Kácení stromů se sklonem terénu přes 1:2 obvodem kmene přes 80 do 157 cm</t>
  </si>
  <si>
    <t>1583652962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</si>
  <si>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</si>
  <si>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27</t>
  </si>
  <si>
    <t>5904035140</t>
  </si>
  <si>
    <t>Kácení stromů se sklonem terénu přes 1:2 obvodem kmene přes 157 do 220 cm</t>
  </si>
  <si>
    <t>-1212627105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</si>
  <si>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</si>
  <si>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28</t>
  </si>
  <si>
    <t>5904035150</t>
  </si>
  <si>
    <t>Kácení stromů se sklonem terénu přes 1:2 obvodem kmene přes 220 do 283 cm</t>
  </si>
  <si>
    <t>1027369182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</si>
  <si>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</si>
  <si>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29</t>
  </si>
  <si>
    <t>5904035160</t>
  </si>
  <si>
    <t>Kácení stromů se sklonem terénu přes 1:2 obvodem kmene přes 283 cm</t>
  </si>
  <si>
    <t>-212415572</t>
  </si>
  <si>
    <t>Kácení stromů se sklonem terénu přes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</si>
  <si>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30</t>
  </si>
  <si>
    <t>5904040010</t>
  </si>
  <si>
    <t>Rizikové kácení stromů listnatých se sklonem terénu do 1:2 obvodem kmene od 31 do 63 cm</t>
  </si>
  <si>
    <t>755244246</t>
  </si>
  <si>
    <t>Rizikové kácení stromů listnatých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</si>
  <si>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31</t>
  </si>
  <si>
    <t>5904040020</t>
  </si>
  <si>
    <t>Rizikové kácení stromů listnatých se sklonem terénu do 1:2 obvodem kmene přes 63 do 80 cm</t>
  </si>
  <si>
    <t>-1707250604</t>
  </si>
  <si>
    <t>Rizikové kácení stromů listnatých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</si>
  <si>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32</t>
  </si>
  <si>
    <t>5904040030</t>
  </si>
  <si>
    <t>Rizikové kácení stromů listnatých se sklonem terénu do 1:2 obvodem kmene přes 80 do 157 cm</t>
  </si>
  <si>
    <t>-1096440301</t>
  </si>
  <si>
    <t>Rizikové kácení stromů listnatých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</si>
  <si>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33</t>
  </si>
  <si>
    <t>5904040040</t>
  </si>
  <si>
    <t>Rizikové kácení stromů listnatých se sklonem terénu do 1:2 obvodem kmene přes 157 do 220 cm</t>
  </si>
  <si>
    <t>-151084842</t>
  </si>
  <si>
    <t>Rizikové kácení stromů listnatých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</si>
  <si>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34</t>
  </si>
  <si>
    <t>5904040050</t>
  </si>
  <si>
    <t>Rizikové kácení stromů listnatých se sklonem terénu do 1:2 obvodem kmene přes 220 do 283 cm</t>
  </si>
  <si>
    <t>1972706953</t>
  </si>
  <si>
    <t>Rizikové kácení stromů listnatých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</si>
  <si>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35</t>
  </si>
  <si>
    <t>5904040060</t>
  </si>
  <si>
    <t>Rizikové kácení stromů listnatých se sklonem terénu do 1:2 obvodem kmene přes 283 cm</t>
  </si>
  <si>
    <t>577440221</t>
  </si>
  <si>
    <t>Rizikové kácení stromů listnatých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</si>
  <si>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36</t>
  </si>
  <si>
    <t>5904040110</t>
  </si>
  <si>
    <t>Rizikové kácení stromů listnatých se sklonem terénu přes 1:2 obvodem kmene od 31 do 63 cm</t>
  </si>
  <si>
    <t>-1801171050</t>
  </si>
  <si>
    <t>Rizikové kácení stromů listnatých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</si>
  <si>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37</t>
  </si>
  <si>
    <t>5904040120</t>
  </si>
  <si>
    <t>Rizikové kácení stromů listnatých se sklonem terénu přes 1:2 obvodem kmene přes 63 do 80 cm</t>
  </si>
  <si>
    <t>1142263804</t>
  </si>
  <si>
    <t>Rizikové kácení stromů listnatých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</si>
  <si>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38</t>
  </si>
  <si>
    <t>5904040130</t>
  </si>
  <si>
    <t>Rizikové kácení stromů listnatých se sklonem terénu přes 1:2 obvodem kmene přes 80 do 157 cm</t>
  </si>
  <si>
    <t>283937374</t>
  </si>
  <si>
    <t>Rizikové kácení stromů listnatých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</si>
  <si>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39</t>
  </si>
  <si>
    <t>5904040140</t>
  </si>
  <si>
    <t>Rizikové kácení stromů listnatých se sklonem terénu přes 1:2 obvodem kmene přes 157 do 220 cm</t>
  </si>
  <si>
    <t>-1415080161</t>
  </si>
  <si>
    <t>Rizikové kácení stromů listnatých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</si>
  <si>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40</t>
  </si>
  <si>
    <t>5904040150</t>
  </si>
  <si>
    <t>Rizikové kácení stromů listnatých se sklonem terénu přes 1:2 obvodem kmene přes 220 do 283 cm</t>
  </si>
  <si>
    <t>1680002439</t>
  </si>
  <si>
    <t>Rizikové kácení stromů listnatých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</si>
  <si>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41</t>
  </si>
  <si>
    <t>5904040160</t>
  </si>
  <si>
    <t>Rizikové kácení stromů listnatých se sklonem terénu přes 1:2 obvodem kmene přes 283 cm</t>
  </si>
  <si>
    <t>116319946</t>
  </si>
  <si>
    <t>Rizikové kácení stromů listnatých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</si>
  <si>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42</t>
  </si>
  <si>
    <t>5904040210</t>
  </si>
  <si>
    <t>Rizikové kácení stromů jehličnatých se sklonem terénu do 1:2 obvodem kmene od 31 do 63 cm</t>
  </si>
  <si>
    <t>-572615308</t>
  </si>
  <si>
    <t>Rizikové kácení stromů jehličnatých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</si>
  <si>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43</t>
  </si>
  <si>
    <t>5904040220</t>
  </si>
  <si>
    <t>Rizikové kácení stromů jehličnatých se sklonem terénu do 1:2 obvodem kmene přes 63 do 80 cm</t>
  </si>
  <si>
    <t>-847727365</t>
  </si>
  <si>
    <t>Rizikové kácení stromů jehličnatých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</si>
  <si>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44</t>
  </si>
  <si>
    <t>5904040230</t>
  </si>
  <si>
    <t>Rizikové kácení stromů jehličnatých se sklonem terénu do 1:2 obvodem kmene přes 80 do 157 cm</t>
  </si>
  <si>
    <t>-1754993281</t>
  </si>
  <si>
    <t>Rizikové kácení stromů jehličnatých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</si>
  <si>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45</t>
  </si>
  <si>
    <t>5904040240</t>
  </si>
  <si>
    <t>Rizikové kácení stromů jehličnatých se sklonem terénu do 1:2 obvodem kmene přes 157 do 220 cm</t>
  </si>
  <si>
    <t>760353934</t>
  </si>
  <si>
    <t>Rizikové kácení stromů jehličnatých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</si>
  <si>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46</t>
  </si>
  <si>
    <t>5904040250</t>
  </si>
  <si>
    <t>Rizikové kácení stromů jehličnatých se sklonem terénu do 1:2 obvodem kmene přes 220 do 283 cm</t>
  </si>
  <si>
    <t>1272668580</t>
  </si>
  <si>
    <t>Rizikové kácení stromů jehličnatých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</si>
  <si>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47</t>
  </si>
  <si>
    <t>5904040260</t>
  </si>
  <si>
    <t>Rizikové kácení stromů jehličnatých se sklonem terénu do 1:2 obvodem kmene přes 283 cm</t>
  </si>
  <si>
    <t>-732021545</t>
  </si>
  <si>
    <t>Rizikové kácení stromů jehličnatých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</si>
  <si>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48</t>
  </si>
  <si>
    <t>5904040310</t>
  </si>
  <si>
    <t>Rizikové kácení stromů jehličnatých se sklonem terénu přes 1:2 obvodem kmene od 31 do 63 cm</t>
  </si>
  <si>
    <t>761671110</t>
  </si>
  <si>
    <t>Rizikové kácení stromů jehličnatých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</si>
  <si>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49</t>
  </si>
  <si>
    <t>5904040320</t>
  </si>
  <si>
    <t>Rizikové kácení stromů jehličnatých se sklonem terénu přes 1:2 obvodem kmene přes 63 do 80 cm</t>
  </si>
  <si>
    <t>1457390254</t>
  </si>
  <si>
    <t>Rizikové kácení stromů jehličnatých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</si>
  <si>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50</t>
  </si>
  <si>
    <t>5904040330</t>
  </si>
  <si>
    <t>Rizikové kácení stromů jehličnatých se sklonem terénu přes 1:2 obvodem kmene přes 80 do 157 cm</t>
  </si>
  <si>
    <t>1609226934</t>
  </si>
  <si>
    <t>Rizikové kácení stromů jehličnatých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</si>
  <si>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51</t>
  </si>
  <si>
    <t>5904040340</t>
  </si>
  <si>
    <t>Rizikové kácení stromů jehličnatých se sklonem terénu přes 1:2 obvodem kmene přes 157 do 220 cm</t>
  </si>
  <si>
    <t>1866496325</t>
  </si>
  <si>
    <t>Rizikové kácení stromů jehličnatých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</si>
  <si>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52</t>
  </si>
  <si>
    <t>5904040350</t>
  </si>
  <si>
    <t>Rizikové kácení stromů jehličnatých se sklonem terénu přes 1:2 obvodem kmene přes 220 do 283 cm</t>
  </si>
  <si>
    <t>977208058</t>
  </si>
  <si>
    <t>Rizikové kácení stromů jehličnatých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</si>
  <si>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53</t>
  </si>
  <si>
    <t>5904040360</t>
  </si>
  <si>
    <t>Rizikové kácení stromů jehličnatých se sklonem terénu přes 1:2 obvodem kmene přes 283 cm</t>
  </si>
  <si>
    <t>1524274799</t>
  </si>
  <si>
    <t>Rizikové kácení stromů jehličnatých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</si>
  <si>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54</t>
  </si>
  <si>
    <t>5904045010</t>
  </si>
  <si>
    <t>Odstranění pařezu mechanicky průměru do 10 cm</t>
  </si>
  <si>
    <t>11404867</t>
  </si>
  <si>
    <t>Odstranění pařezu mechanicky průměru do 10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</si>
  <si>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55</t>
  </si>
  <si>
    <t>5904045020</t>
  </si>
  <si>
    <t>Odstranění pařezu mechanicky průměru přes 10 cm do 30 cm</t>
  </si>
  <si>
    <t>699117827</t>
  </si>
  <si>
    <t>Odstranění pařezu mechanicky průměru přes 10 cm do 30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</si>
  <si>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56</t>
  </si>
  <si>
    <t>5904045030</t>
  </si>
  <si>
    <t>Odstranění pařezu mechanicky průměru přes 30 cm do 60 cm</t>
  </si>
  <si>
    <t>-131881709</t>
  </si>
  <si>
    <t>Odstranění pařezu mechanicky průměru přes 30 cm do 60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</si>
  <si>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57</t>
  </si>
  <si>
    <t>5904045040</t>
  </si>
  <si>
    <t>Odstranění pařezu mechanicky průměru přes 60 cm do 100 cm</t>
  </si>
  <si>
    <t>-1545060963</t>
  </si>
  <si>
    <t>Odstranění pařezu mechanicky průměru přes 60 cm do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</si>
  <si>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58</t>
  </si>
  <si>
    <t>5904045050</t>
  </si>
  <si>
    <t>Odstranění pařezu mechanicky průměru přes 100 cm</t>
  </si>
  <si>
    <t>-807255509</t>
  </si>
  <si>
    <t>Odstranění pařezu mechanicky průměru přes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</si>
  <si>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</t>
  </si>
  <si>
    <t>5904050010</t>
  </si>
  <si>
    <t>Ošetření řezné plochy pařezu herbicidem průměru do 10 cm</t>
  </si>
  <si>
    <t>1780923118</t>
  </si>
  <si>
    <t>Ošetření řezné plochy pařezu herbicidem průměru do 10 cm Poznámka: 1. V cenách jsou započteny náklady aplikace roztoku na pařez pro omezení růstu výmladnosti a náklady na dodávku obarveného herbicidu.</t>
  </si>
  <si>
    <t>60</t>
  </si>
  <si>
    <t>5904055010</t>
  </si>
  <si>
    <t>Hubení travního porostu postřikovačem místně ručně tráva, plevel</t>
  </si>
  <si>
    <t>-789990841</t>
  </si>
  <si>
    <t>Hubení travního porostu postřikovačem místně ručně tráva, plevel Poznámka: 1. V cenách jsou započteny náklady na postřik travního porostu nebo náletové dřevité vegetace, potřebné manipulace a aplikací herbicidu. 2. V cenách nejsou obsaženy náklady na vodu a dodávku herbicidu.</t>
  </si>
  <si>
    <t>61</t>
  </si>
  <si>
    <t>5904065010</t>
  </si>
  <si>
    <t>Výsadba stromů listnatých</t>
  </si>
  <si>
    <t>-793367944</t>
  </si>
  <si>
    <t>Výsadba stromů listnatých Poznámka: 1. V cenách jsou započteny náklady na výkop jámy, osazení, zásyp, zajištění ukotvením, ochrana před okusem a vysycháním, úpravu terénu, vodu, hnojivo a opěru. 2. V cenách nejsou obsaženy náklady na dodávku stromů.</t>
  </si>
  <si>
    <t>62</t>
  </si>
  <si>
    <t>5904065020</t>
  </si>
  <si>
    <t>Výsadba stromů jehličnatých</t>
  </si>
  <si>
    <t>1540663873</t>
  </si>
  <si>
    <t>Výsadba stromů jehličnatých Poznámka: 1. V cenách jsou započteny náklady na výkop jámy, osazení, zásyp, zajištění ukotvením, ochrana před okusem a vysycháním, úpravu terénu, vodu, hnojivo a opěru. 2. V cenách nejsou obsaženy náklady na dodávku stromů.</t>
  </si>
  <si>
    <t>63</t>
  </si>
  <si>
    <t>5914095010</t>
  </si>
  <si>
    <t>Čištění skalních svahů v ochranném pásmu dráhy od vegetace a porostů</t>
  </si>
  <si>
    <t>859343639</t>
  </si>
  <si>
    <t>Čištění skalních svahů v ochranném pásmu dráhy od vegetace a porostů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</si>
  <si>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OST</t>
  </si>
  <si>
    <t>Ostatní</t>
  </si>
  <si>
    <t>64</t>
  </si>
  <si>
    <t>9901000100</t>
  </si>
  <si>
    <t>Doprava materiálu lehkou mechanizací nosnosti do 3,5 t elektrosoučástek, montážního materiálu, kameniva, písku, dlažebních kostek, suti, atd. do 10 km</t>
  </si>
  <si>
    <t>262144</t>
  </si>
  <si>
    <t>-1950286734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</si>
  <si>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</si>
  <si>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65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</si>
  <si>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</si>
  <si>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</si>
  <si>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1987493080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</si>
  <si>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</si>
  <si>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66</t>
  </si>
  <si>
    <t>9902100100</t>
  </si>
  <si>
    <t>Doprava materiálu těžkou mechanizací nosnosti přes 3,5 t sypanin (kameniva, písku, suti, dlažebních kostek, atd.) do 10 km</t>
  </si>
  <si>
    <t>t</t>
  </si>
  <si>
    <t>1777881975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</si>
  <si>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</si>
  <si>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67</t>
  </si>
  <si>
    <t>9902109200</t>
  </si>
  <si>
    <t>Doprava materiálu těžkou mechanizací nosnosti přes 3,5 t sypanin (kameniva, písku, suti, dlažebních kostek, atd.) příplatek za každých dalších 10 km</t>
  </si>
  <si>
    <t>2006626472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</si>
  <si>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</si>
  <si>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68</t>
  </si>
  <si>
    <t>9902200100</t>
  </si>
  <si>
    <t>Doprava materiálu těžkou mechanizací nosnosti přes 3,5 t objemnějšího kusového materiálu (prefabrikátů, stožárů, výhybek, rozvaděčů, vybouraných hmot atd.) do 10 km</t>
  </si>
  <si>
    <t>374554064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</si>
  <si>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</si>
  <si>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69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</si>
  <si>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</si>
  <si>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</t>
  </si>
  <si>
    <t>-918521379</t>
  </si>
  <si>
    <t>Doprava materiálu těžkou mechanizací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</si>
  <si>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70</t>
  </si>
  <si>
    <t>9903100100</t>
  </si>
  <si>
    <t>Přeprava mechanizace na místo prováděných prací o hmotnosti do 12 t přes 50 do 100 km</t>
  </si>
  <si>
    <t>142006246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</si>
  <si>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</si>
  <si>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71</t>
  </si>
  <si>
    <t>9903100200</t>
  </si>
  <si>
    <t>Přeprava mechanizace na místo prováděných prací o hmotnosti do 12 t do 200 km</t>
  </si>
  <si>
    <t>909993467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</si>
  <si>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</si>
  <si>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72</t>
  </si>
  <si>
    <t>9903200100</t>
  </si>
  <si>
    <t>Přeprava mechanizace na místo prováděných prací o hmotnosti přes 12 t přes 50 do 100 km</t>
  </si>
  <si>
    <t>1597727746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</si>
  <si>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</si>
  <si>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73</t>
  </si>
  <si>
    <t>9903200200</t>
  </si>
  <si>
    <t>Přeprava mechanizace na místo prováděných prací o hmotnosti přes 12 t do 200 km</t>
  </si>
  <si>
    <t>-1619595690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</si>
  <si>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</si>
  <si>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74</t>
  </si>
  <si>
    <t>9909000100</t>
  </si>
  <si>
    <t>Poplatek za uložení suti nebo hmot na oficiální skládku</t>
  </si>
  <si>
    <t>-1776035168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</si>
  <si>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</si>
  <si>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VON - Vedlejší a ostatní náklady - ST Olomouc</t>
  </si>
  <si>
    <t>VRN - Vedlejší rozpočtové náklady</t>
  </si>
  <si>
    <t>VRN</t>
  </si>
  <si>
    <t>Vedlejší rozpočtové náklady</t>
  </si>
  <si>
    <t>031101041</t>
  </si>
  <si>
    <t>Zařízení a vybavení staveniště vyjma dále jmenované práce včetně opatření na ochranu sousedních pozemků, informační tabule, dopravního značení na staveništi aj. při velikosti nákladů přes 20 mil. Kč</t>
  </si>
  <si>
    <t>%</t>
  </si>
  <si>
    <t>1024</t>
  </si>
  <si>
    <t>724907349</t>
  </si>
  <si>
    <t>Poznámka k položce:_x000d_
Základna pro výpočet - ZRN</t>
  </si>
  <si>
    <t>024101001 R</t>
  </si>
  <si>
    <t>Inženýrská činnost střežení pracovní skupiny zaměstnanců</t>
  </si>
  <si>
    <t>-455344906</t>
  </si>
  <si>
    <t>Poznámka k položce:_x000d_
dotčené práce</t>
  </si>
  <si>
    <t>033121001 R</t>
  </si>
  <si>
    <t>Provozní vlivy Rušení prací železničním provozem širá trať nebo dopravny s kolejovým rozvětvením s počtem vlaků za směnu 8,5 hod. do 25</t>
  </si>
  <si>
    <t>846013862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</si>
</sst>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png" /><Relationship Id="rId2" Type="http://schemas.openxmlformats.org/officeDocument/2006/relationships/image" Target="../media/image5.png" /><Relationship Id="rId3" Type="http://schemas.openxmlformats.org/officeDocument/2006/relationships/image" Target="../media/image6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png" /><Relationship Id="rId2" Type="http://schemas.openxmlformats.org/officeDocument/2006/relationships/image" Target="../media/image9.png" /><Relationship Id="rId3" Type="http://schemas.openxmlformats.org/officeDocument/2006/relationships/image" Target="../media/image10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359410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84</xdr:row>
      <xdr:rowOff>299720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108</xdr:row>
      <xdr:rowOff>208280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103</xdr:row>
      <xdr:rowOff>0</xdr:rowOff>
    </xdr:from>
    <xdr:to>
      <xdr:col>9</xdr:col>
      <xdr:colOff>1215390</xdr:colOff>
      <xdr:row>106</xdr:row>
      <xdr:rowOff>208280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26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29</v>
      </c>
      <c r="AO20" s="19"/>
      <c r="AP20" s="19"/>
      <c r="AQ20" s="19"/>
      <c r="AR20" s="17"/>
      <c r="BE20" s="28"/>
      <c r="BS20" s="14" t="s">
        <v>34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63525016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Údržba vyšší a nižší zeleně v obvodu OŘ OVA 2025 - ST Olomouc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obvod ST Olomouc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30. 1. 2025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státní organizace, OŘ Ostrava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25.6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>Správa železnic, státní organizace, OŘ Ostrava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</v>
      </c>
    </row>
    <row r="95" s="7" customFormat="1" ht="16.5" customHeight="1">
      <c r="A95" s="116" t="s">
        <v>81</v>
      </c>
      <c r="B95" s="117"/>
      <c r="C95" s="118"/>
      <c r="D95" s="119" t="s">
        <v>82</v>
      </c>
      <c r="E95" s="119"/>
      <c r="F95" s="119"/>
      <c r="G95" s="119"/>
      <c r="H95" s="119"/>
      <c r="I95" s="120"/>
      <c r="J95" s="119" t="s">
        <v>83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01 - Práce a dodávky -...'!J30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84</v>
      </c>
      <c r="AR95" s="123"/>
      <c r="AS95" s="124">
        <v>0</v>
      </c>
      <c r="AT95" s="125">
        <f>ROUND(SUM(AV95:AW95),2)</f>
        <v>0</v>
      </c>
      <c r="AU95" s="126">
        <f>'SO 01 - Práce a dodávky -...'!P119</f>
        <v>0</v>
      </c>
      <c r="AV95" s="125">
        <f>'SO 01 - Práce a dodávky -...'!J33</f>
        <v>0</v>
      </c>
      <c r="AW95" s="125">
        <f>'SO 01 - Práce a dodávky -...'!J34</f>
        <v>0</v>
      </c>
      <c r="AX95" s="125">
        <f>'SO 01 - Práce a dodávky -...'!J35</f>
        <v>0</v>
      </c>
      <c r="AY95" s="125">
        <f>'SO 01 - Práce a dodávky -...'!J36</f>
        <v>0</v>
      </c>
      <c r="AZ95" s="125">
        <f>'SO 01 - Práce a dodávky -...'!F33</f>
        <v>0</v>
      </c>
      <c r="BA95" s="125">
        <f>'SO 01 - Práce a dodávky -...'!F34</f>
        <v>0</v>
      </c>
      <c r="BB95" s="125">
        <f>'SO 01 - Práce a dodávky -...'!F35</f>
        <v>0</v>
      </c>
      <c r="BC95" s="125">
        <f>'SO 01 - Práce a dodávky -...'!F36</f>
        <v>0</v>
      </c>
      <c r="BD95" s="127">
        <f>'SO 01 - Práce a dodávky -...'!F37</f>
        <v>0</v>
      </c>
      <c r="BE95" s="7"/>
      <c r="BT95" s="128" t="s">
        <v>85</v>
      </c>
      <c r="BV95" s="128" t="s">
        <v>79</v>
      </c>
      <c r="BW95" s="128" t="s">
        <v>86</v>
      </c>
      <c r="BX95" s="128" t="s">
        <v>5</v>
      </c>
      <c r="CL95" s="128" t="s">
        <v>1</v>
      </c>
      <c r="CM95" s="128" t="s">
        <v>87</v>
      </c>
    </row>
    <row r="96" s="7" customFormat="1" ht="24.75" customHeight="1">
      <c r="A96" s="116" t="s">
        <v>81</v>
      </c>
      <c r="B96" s="117"/>
      <c r="C96" s="118"/>
      <c r="D96" s="119" t="s">
        <v>88</v>
      </c>
      <c r="E96" s="119"/>
      <c r="F96" s="119"/>
      <c r="G96" s="119"/>
      <c r="H96" s="119"/>
      <c r="I96" s="120"/>
      <c r="J96" s="119" t="s">
        <v>89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'VON - Vedlejší a ostatní 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84</v>
      </c>
      <c r="AR96" s="123"/>
      <c r="AS96" s="129">
        <v>0</v>
      </c>
      <c r="AT96" s="130">
        <f>ROUND(SUM(AV96:AW96),2)</f>
        <v>0</v>
      </c>
      <c r="AU96" s="131">
        <f>'VON - Vedlejší a ostatní ...'!P117</f>
        <v>0</v>
      </c>
      <c r="AV96" s="130">
        <f>'VON - Vedlejší a ostatní ...'!J33</f>
        <v>0</v>
      </c>
      <c r="AW96" s="130">
        <f>'VON - Vedlejší a ostatní ...'!J34</f>
        <v>0</v>
      </c>
      <c r="AX96" s="130">
        <f>'VON - Vedlejší a ostatní ...'!J35</f>
        <v>0</v>
      </c>
      <c r="AY96" s="130">
        <f>'VON - Vedlejší a ostatní ...'!J36</f>
        <v>0</v>
      </c>
      <c r="AZ96" s="130">
        <f>'VON - Vedlejší a ostatní ...'!F33</f>
        <v>0</v>
      </c>
      <c r="BA96" s="130">
        <f>'VON - Vedlejší a ostatní ...'!F34</f>
        <v>0</v>
      </c>
      <c r="BB96" s="130">
        <f>'VON - Vedlejší a ostatní ...'!F35</f>
        <v>0</v>
      </c>
      <c r="BC96" s="130">
        <f>'VON - Vedlejší a ostatní ...'!F36</f>
        <v>0</v>
      </c>
      <c r="BD96" s="132">
        <f>'VON - Vedlejší a ostatní ...'!F37</f>
        <v>0</v>
      </c>
      <c r="BE96" s="7"/>
      <c r="BT96" s="128" t="s">
        <v>85</v>
      </c>
      <c r="BV96" s="128" t="s">
        <v>79</v>
      </c>
      <c r="BW96" s="128" t="s">
        <v>90</v>
      </c>
      <c r="BX96" s="128" t="s">
        <v>5</v>
      </c>
      <c r="CL96" s="128" t="s">
        <v>1</v>
      </c>
      <c r="CM96" s="128" t="s">
        <v>87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K+nBEbdangz9FQIPWxXHlUS97jm0J7ZGoGQ9IK/+luqPzjTbiVVFrdCewysm+l7HJjmnNNXKSvi+bdqm/ZV+aw==" hashValue="68jMc95kQAYxRr79wEZvGDtVBytC3vqvJHxfXjlGjw4cp4AoriJbuSo2+nXLswvlk0bnTjiYQqw49hRSoNWg/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Práce a dodávky -...'!C2" display="/"/>
    <hyperlink ref="A9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Údržba vyšší a nižší zeleně v obvodu OŘ OVA 2025 - ST Olomouc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30. 1. 2025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28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">
        <v>26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27</v>
      </c>
      <c r="F24" s="35"/>
      <c r="G24" s="35"/>
      <c r="H24" s="35"/>
      <c r="I24" s="137" t="s">
        <v>28</v>
      </c>
      <c r="J24" s="140" t="s">
        <v>29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ROUND((SUM(BE119:BE306)),  2)</f>
        <v>0</v>
      </c>
      <c r="G33" s="35"/>
      <c r="H33" s="35"/>
      <c r="I33" s="152">
        <v>0.20999999999999999</v>
      </c>
      <c r="J33" s="151">
        <f>ROUND(((SUM(BE119:BE306))*I33),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ROUND((SUM(BF119:BF306)),  2)</f>
        <v>0</v>
      </c>
      <c r="G34" s="35"/>
      <c r="H34" s="35"/>
      <c r="I34" s="152">
        <v>0.12</v>
      </c>
      <c r="J34" s="151">
        <f>ROUND(((SUM(BF119:BF306))*I34),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ROUND((SUM(BG119:BG306)),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ROUND((SUM(BH119:BH306)),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ROUND((SUM(BI119:BI306)),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Údržba vyšší a nižší zeleně v obvodu OŘ OVA 2025 - ST Olomouc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01 - Práce a dodávky - ST Olomouc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obvod ST Olomouc</v>
      </c>
      <c r="G89" s="37"/>
      <c r="H89" s="37"/>
      <c r="I89" s="29" t="s">
        <v>22</v>
      </c>
      <c r="J89" s="76" t="str">
        <f>IF(J12="","",J12)</f>
        <v>30. 1. 2025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státní organizace, OŘ Ostrava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40.0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Správa železnic, státní organizace, OŘ Ostrava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76"/>
      <c r="C97" s="177"/>
      <c r="D97" s="178" t="s">
        <v>99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100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101</v>
      </c>
      <c r="E99" s="179"/>
      <c r="F99" s="179"/>
      <c r="G99" s="179"/>
      <c r="H99" s="179"/>
      <c r="I99" s="179"/>
      <c r="J99" s="180">
        <f>J284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102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71" t="str">
        <f>E7</f>
        <v>Údržba vyšší a nižší zeleně v obvodu OŘ OVA 2025 - ST Olomouc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92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SO 01 - Práce a dodávky - ST Olomouc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>obvod ST Olomouc</v>
      </c>
      <c r="G113" s="37"/>
      <c r="H113" s="37"/>
      <c r="I113" s="29" t="s">
        <v>22</v>
      </c>
      <c r="J113" s="76" t="str">
        <f>IF(J12="","",J12)</f>
        <v>30. 1. 2025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>Správa železnic, státní organizace, OŘ Ostrava</v>
      </c>
      <c r="G115" s="37"/>
      <c r="H115" s="37"/>
      <c r="I115" s="29" t="s">
        <v>32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40.05" customHeight="1">
      <c r="A116" s="35"/>
      <c r="B116" s="36"/>
      <c r="C116" s="29" t="s">
        <v>30</v>
      </c>
      <c r="D116" s="37"/>
      <c r="E116" s="37"/>
      <c r="F116" s="24" t="str">
        <f>IF(E18="","",E18)</f>
        <v>Vyplň údaj</v>
      </c>
      <c r="G116" s="37"/>
      <c r="H116" s="37"/>
      <c r="I116" s="29" t="s">
        <v>35</v>
      </c>
      <c r="J116" s="33" t="str">
        <f>E24</f>
        <v>Správa železnic, státní organizace, OŘ Ostrava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103</v>
      </c>
      <c r="D118" s="191" t="s">
        <v>62</v>
      </c>
      <c r="E118" s="191" t="s">
        <v>58</v>
      </c>
      <c r="F118" s="191" t="s">
        <v>59</v>
      </c>
      <c r="G118" s="191" t="s">
        <v>104</v>
      </c>
      <c r="H118" s="191" t="s">
        <v>105</v>
      </c>
      <c r="I118" s="191" t="s">
        <v>106</v>
      </c>
      <c r="J118" s="191" t="s">
        <v>96</v>
      </c>
      <c r="K118" s="192" t="s">
        <v>107</v>
      </c>
      <c r="L118" s="193"/>
      <c r="M118" s="97" t="s">
        <v>1</v>
      </c>
      <c r="N118" s="98" t="s">
        <v>41</v>
      </c>
      <c r="O118" s="98" t="s">
        <v>108</v>
      </c>
      <c r="P118" s="98" t="s">
        <v>109</v>
      </c>
      <c r="Q118" s="98" t="s">
        <v>110</v>
      </c>
      <c r="R118" s="98" t="s">
        <v>111</v>
      </c>
      <c r="S118" s="98" t="s">
        <v>112</v>
      </c>
      <c r="T118" s="99" t="s">
        <v>113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114</v>
      </c>
      <c r="D119" s="37"/>
      <c r="E119" s="37"/>
      <c r="F119" s="37"/>
      <c r="G119" s="37"/>
      <c r="H119" s="37"/>
      <c r="I119" s="37"/>
      <c r="J119" s="194">
        <f>BK119</f>
        <v>0</v>
      </c>
      <c r="K119" s="37"/>
      <c r="L119" s="41"/>
      <c r="M119" s="100"/>
      <c r="N119" s="195"/>
      <c r="O119" s="101"/>
      <c r="P119" s="196">
        <f>P120+P284</f>
        <v>0</v>
      </c>
      <c r="Q119" s="101"/>
      <c r="R119" s="196">
        <f>R120+R284</f>
        <v>0</v>
      </c>
      <c r="S119" s="101"/>
      <c r="T119" s="197">
        <f>T120+T284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76</v>
      </c>
      <c r="AU119" s="14" t="s">
        <v>98</v>
      </c>
      <c r="BK119" s="198">
        <f>BK120+BK284</f>
        <v>0</v>
      </c>
    </row>
    <row r="120" s="12" customFormat="1" ht="25.92" customHeight="1">
      <c r="A120" s="12"/>
      <c r="B120" s="199"/>
      <c r="C120" s="200"/>
      <c r="D120" s="201" t="s">
        <v>76</v>
      </c>
      <c r="E120" s="202" t="s">
        <v>115</v>
      </c>
      <c r="F120" s="202" t="s">
        <v>116</v>
      </c>
      <c r="G120" s="200"/>
      <c r="H120" s="200"/>
      <c r="I120" s="203"/>
      <c r="J120" s="204">
        <f>BK120</f>
        <v>0</v>
      </c>
      <c r="K120" s="200"/>
      <c r="L120" s="205"/>
      <c r="M120" s="206"/>
      <c r="N120" s="207"/>
      <c r="O120" s="207"/>
      <c r="P120" s="208">
        <f>P121</f>
        <v>0</v>
      </c>
      <c r="Q120" s="207"/>
      <c r="R120" s="208">
        <f>R121</f>
        <v>0</v>
      </c>
      <c r="S120" s="207"/>
      <c r="T120" s="209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85</v>
      </c>
      <c r="AT120" s="211" t="s">
        <v>76</v>
      </c>
      <c r="AU120" s="211" t="s">
        <v>77</v>
      </c>
      <c r="AY120" s="210" t="s">
        <v>117</v>
      </c>
      <c r="BK120" s="212">
        <f>BK121</f>
        <v>0</v>
      </c>
    </row>
    <row r="121" s="12" customFormat="1" ht="22.8" customHeight="1">
      <c r="A121" s="12"/>
      <c r="B121" s="199"/>
      <c r="C121" s="200"/>
      <c r="D121" s="201" t="s">
        <v>76</v>
      </c>
      <c r="E121" s="213" t="s">
        <v>118</v>
      </c>
      <c r="F121" s="213" t="s">
        <v>119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SUM(P122:P283)</f>
        <v>0</v>
      </c>
      <c r="Q121" s="207"/>
      <c r="R121" s="208">
        <f>SUM(R122:R283)</f>
        <v>0</v>
      </c>
      <c r="S121" s="207"/>
      <c r="T121" s="209">
        <f>SUM(T122:T283)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85</v>
      </c>
      <c r="AT121" s="211" t="s">
        <v>76</v>
      </c>
      <c r="AU121" s="211" t="s">
        <v>85</v>
      </c>
      <c r="AY121" s="210" t="s">
        <v>117</v>
      </c>
      <c r="BK121" s="212">
        <f>SUM(BK122:BK283)</f>
        <v>0</v>
      </c>
    </row>
    <row r="122" s="2" customFormat="1" ht="21.75" customHeight="1">
      <c r="A122" s="35"/>
      <c r="B122" s="36"/>
      <c r="C122" s="215" t="s">
        <v>85</v>
      </c>
      <c r="D122" s="215" t="s">
        <v>120</v>
      </c>
      <c r="E122" s="216" t="s">
        <v>121</v>
      </c>
      <c r="F122" s="217" t="s">
        <v>122</v>
      </c>
      <c r="G122" s="218" t="s">
        <v>123</v>
      </c>
      <c r="H122" s="219">
        <v>20</v>
      </c>
      <c r="I122" s="220"/>
      <c r="J122" s="221">
        <f>ROUND(I122*H122,2)</f>
        <v>0</v>
      </c>
      <c r="K122" s="217" t="s">
        <v>124</v>
      </c>
      <c r="L122" s="41"/>
      <c r="M122" s="222" t="s">
        <v>1</v>
      </c>
      <c r="N122" s="223" t="s">
        <v>42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125</v>
      </c>
      <c r="AT122" s="226" t="s">
        <v>120</v>
      </c>
      <c r="AU122" s="226" t="s">
        <v>87</v>
      </c>
      <c r="AY122" s="14" t="s">
        <v>117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85</v>
      </c>
      <c r="BK122" s="227">
        <f>ROUND(I122*H122,2)</f>
        <v>0</v>
      </c>
      <c r="BL122" s="14" t="s">
        <v>125</v>
      </c>
      <c r="BM122" s="226" t="s">
        <v>126</v>
      </c>
    </row>
    <row r="123" s="2" customFormat="1">
      <c r="A123" s="35"/>
      <c r="B123" s="36"/>
      <c r="C123" s="37"/>
      <c r="D123" s="228" t="s">
        <v>127</v>
      </c>
      <c r="E123" s="37"/>
      <c r="F123" s="229" t="s">
        <v>128</v>
      </c>
      <c r="G123" s="37"/>
      <c r="H123" s="37"/>
      <c r="I123" s="230"/>
      <c r="J123" s="37"/>
      <c r="K123" s="37"/>
      <c r="L123" s="41"/>
      <c r="M123" s="231"/>
      <c r="N123" s="232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127</v>
      </c>
      <c r="AU123" s="14" t="s">
        <v>87</v>
      </c>
    </row>
    <row r="124" s="2" customFormat="1" ht="16.5" customHeight="1">
      <c r="A124" s="35"/>
      <c r="B124" s="36"/>
      <c r="C124" s="215" t="s">
        <v>87</v>
      </c>
      <c r="D124" s="215" t="s">
        <v>120</v>
      </c>
      <c r="E124" s="216" t="s">
        <v>129</v>
      </c>
      <c r="F124" s="217" t="s">
        <v>130</v>
      </c>
      <c r="G124" s="218" t="s">
        <v>131</v>
      </c>
      <c r="H124" s="219">
        <v>3000</v>
      </c>
      <c r="I124" s="220"/>
      <c r="J124" s="221">
        <f>ROUND(I124*H124,2)</f>
        <v>0</v>
      </c>
      <c r="K124" s="217" t="s">
        <v>124</v>
      </c>
      <c r="L124" s="41"/>
      <c r="M124" s="222" t="s">
        <v>1</v>
      </c>
      <c r="N124" s="223" t="s">
        <v>42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125</v>
      </c>
      <c r="AT124" s="226" t="s">
        <v>120</v>
      </c>
      <c r="AU124" s="226" t="s">
        <v>87</v>
      </c>
      <c r="AY124" s="14" t="s">
        <v>117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85</v>
      </c>
      <c r="BK124" s="227">
        <f>ROUND(I124*H124,2)</f>
        <v>0</v>
      </c>
      <c r="BL124" s="14" t="s">
        <v>125</v>
      </c>
      <c r="BM124" s="226" t="s">
        <v>132</v>
      </c>
    </row>
    <row r="125" s="2" customFormat="1">
      <c r="A125" s="35"/>
      <c r="B125" s="36"/>
      <c r="C125" s="37"/>
      <c r="D125" s="228" t="s">
        <v>127</v>
      </c>
      <c r="E125" s="37"/>
      <c r="F125" s="229" t="s">
        <v>133</v>
      </c>
      <c r="G125" s="37"/>
      <c r="H125" s="37"/>
      <c r="I125" s="230"/>
      <c r="J125" s="37"/>
      <c r="K125" s="37"/>
      <c r="L125" s="41"/>
      <c r="M125" s="231"/>
      <c r="N125" s="232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127</v>
      </c>
      <c r="AU125" s="14" t="s">
        <v>87</v>
      </c>
    </row>
    <row r="126" s="2" customFormat="1" ht="16.5" customHeight="1">
      <c r="A126" s="35"/>
      <c r="B126" s="36"/>
      <c r="C126" s="215" t="s">
        <v>134</v>
      </c>
      <c r="D126" s="215" t="s">
        <v>120</v>
      </c>
      <c r="E126" s="216" t="s">
        <v>135</v>
      </c>
      <c r="F126" s="217" t="s">
        <v>136</v>
      </c>
      <c r="G126" s="218" t="s">
        <v>131</v>
      </c>
      <c r="H126" s="219">
        <v>1000</v>
      </c>
      <c r="I126" s="220"/>
      <c r="J126" s="221">
        <f>ROUND(I126*H126,2)</f>
        <v>0</v>
      </c>
      <c r="K126" s="217" t="s">
        <v>124</v>
      </c>
      <c r="L126" s="41"/>
      <c r="M126" s="222" t="s">
        <v>1</v>
      </c>
      <c r="N126" s="223" t="s">
        <v>42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125</v>
      </c>
      <c r="AT126" s="226" t="s">
        <v>120</v>
      </c>
      <c r="AU126" s="226" t="s">
        <v>87</v>
      </c>
      <c r="AY126" s="14" t="s">
        <v>117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85</v>
      </c>
      <c r="BK126" s="227">
        <f>ROUND(I126*H126,2)</f>
        <v>0</v>
      </c>
      <c r="BL126" s="14" t="s">
        <v>125</v>
      </c>
      <c r="BM126" s="226" t="s">
        <v>137</v>
      </c>
    </row>
    <row r="127" s="2" customFormat="1">
      <c r="A127" s="35"/>
      <c r="B127" s="36"/>
      <c r="C127" s="37"/>
      <c r="D127" s="228" t="s">
        <v>127</v>
      </c>
      <c r="E127" s="37"/>
      <c r="F127" s="229" t="s">
        <v>138</v>
      </c>
      <c r="G127" s="37"/>
      <c r="H127" s="37"/>
      <c r="I127" s="230"/>
      <c r="J127" s="37"/>
      <c r="K127" s="37"/>
      <c r="L127" s="41"/>
      <c r="M127" s="231"/>
      <c r="N127" s="232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127</v>
      </c>
      <c r="AU127" s="14" t="s">
        <v>87</v>
      </c>
    </row>
    <row r="128" s="2" customFormat="1" ht="16.5" customHeight="1">
      <c r="A128" s="35"/>
      <c r="B128" s="36"/>
      <c r="C128" s="215" t="s">
        <v>125</v>
      </c>
      <c r="D128" s="215" t="s">
        <v>120</v>
      </c>
      <c r="E128" s="216" t="s">
        <v>139</v>
      </c>
      <c r="F128" s="217" t="s">
        <v>140</v>
      </c>
      <c r="G128" s="218" t="s">
        <v>141</v>
      </c>
      <c r="H128" s="219">
        <v>10</v>
      </c>
      <c r="I128" s="220"/>
      <c r="J128" s="221">
        <f>ROUND(I128*H128,2)</f>
        <v>0</v>
      </c>
      <c r="K128" s="217" t="s">
        <v>124</v>
      </c>
      <c r="L128" s="41"/>
      <c r="M128" s="222" t="s">
        <v>1</v>
      </c>
      <c r="N128" s="223" t="s">
        <v>42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125</v>
      </c>
      <c r="AT128" s="226" t="s">
        <v>120</v>
      </c>
      <c r="AU128" s="226" t="s">
        <v>87</v>
      </c>
      <c r="AY128" s="14" t="s">
        <v>117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85</v>
      </c>
      <c r="BK128" s="227">
        <f>ROUND(I128*H128,2)</f>
        <v>0</v>
      </c>
      <c r="BL128" s="14" t="s">
        <v>125</v>
      </c>
      <c r="BM128" s="226" t="s">
        <v>142</v>
      </c>
    </row>
    <row r="129" s="2" customFormat="1">
      <c r="A129" s="35"/>
      <c r="B129" s="36"/>
      <c r="C129" s="37"/>
      <c r="D129" s="228" t="s">
        <v>127</v>
      </c>
      <c r="E129" s="37"/>
      <c r="F129" s="229" t="s">
        <v>143</v>
      </c>
      <c r="G129" s="37"/>
      <c r="H129" s="37"/>
      <c r="I129" s="230"/>
      <c r="J129" s="37"/>
      <c r="K129" s="37"/>
      <c r="L129" s="41"/>
      <c r="M129" s="231"/>
      <c r="N129" s="232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127</v>
      </c>
      <c r="AU129" s="14" t="s">
        <v>87</v>
      </c>
    </row>
    <row r="130" s="2" customFormat="1" ht="16.5" customHeight="1">
      <c r="A130" s="35"/>
      <c r="B130" s="36"/>
      <c r="C130" s="215" t="s">
        <v>118</v>
      </c>
      <c r="D130" s="215" t="s">
        <v>120</v>
      </c>
      <c r="E130" s="216" t="s">
        <v>144</v>
      </c>
      <c r="F130" s="217" t="s">
        <v>145</v>
      </c>
      <c r="G130" s="218" t="s">
        <v>141</v>
      </c>
      <c r="H130" s="219">
        <v>10</v>
      </c>
      <c r="I130" s="220"/>
      <c r="J130" s="221">
        <f>ROUND(I130*H130,2)</f>
        <v>0</v>
      </c>
      <c r="K130" s="217" t="s">
        <v>124</v>
      </c>
      <c r="L130" s="41"/>
      <c r="M130" s="222" t="s">
        <v>1</v>
      </c>
      <c r="N130" s="223" t="s">
        <v>42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125</v>
      </c>
      <c r="AT130" s="226" t="s">
        <v>120</v>
      </c>
      <c r="AU130" s="226" t="s">
        <v>87</v>
      </c>
      <c r="AY130" s="14" t="s">
        <v>117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85</v>
      </c>
      <c r="BK130" s="227">
        <f>ROUND(I130*H130,2)</f>
        <v>0</v>
      </c>
      <c r="BL130" s="14" t="s">
        <v>125</v>
      </c>
      <c r="BM130" s="226" t="s">
        <v>146</v>
      </c>
    </row>
    <row r="131" s="2" customFormat="1">
      <c r="A131" s="35"/>
      <c r="B131" s="36"/>
      <c r="C131" s="37"/>
      <c r="D131" s="228" t="s">
        <v>127</v>
      </c>
      <c r="E131" s="37"/>
      <c r="F131" s="229" t="s">
        <v>147</v>
      </c>
      <c r="G131" s="37"/>
      <c r="H131" s="37"/>
      <c r="I131" s="230"/>
      <c r="J131" s="37"/>
      <c r="K131" s="37"/>
      <c r="L131" s="41"/>
      <c r="M131" s="231"/>
      <c r="N131" s="232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127</v>
      </c>
      <c r="AU131" s="14" t="s">
        <v>87</v>
      </c>
    </row>
    <row r="132" s="2" customFormat="1" ht="16.5" customHeight="1">
      <c r="A132" s="35"/>
      <c r="B132" s="36"/>
      <c r="C132" s="215" t="s">
        <v>148</v>
      </c>
      <c r="D132" s="215" t="s">
        <v>120</v>
      </c>
      <c r="E132" s="216" t="s">
        <v>149</v>
      </c>
      <c r="F132" s="217" t="s">
        <v>150</v>
      </c>
      <c r="G132" s="218" t="s">
        <v>131</v>
      </c>
      <c r="H132" s="219">
        <v>50</v>
      </c>
      <c r="I132" s="220"/>
      <c r="J132" s="221">
        <f>ROUND(I132*H132,2)</f>
        <v>0</v>
      </c>
      <c r="K132" s="217" t="s">
        <v>124</v>
      </c>
      <c r="L132" s="41"/>
      <c r="M132" s="222" t="s">
        <v>1</v>
      </c>
      <c r="N132" s="223" t="s">
        <v>42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125</v>
      </c>
      <c r="AT132" s="226" t="s">
        <v>120</v>
      </c>
      <c r="AU132" s="226" t="s">
        <v>87</v>
      </c>
      <c r="AY132" s="14" t="s">
        <v>117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85</v>
      </c>
      <c r="BK132" s="227">
        <f>ROUND(I132*H132,2)</f>
        <v>0</v>
      </c>
      <c r="BL132" s="14" t="s">
        <v>125</v>
      </c>
      <c r="BM132" s="226" t="s">
        <v>151</v>
      </c>
    </row>
    <row r="133" s="2" customFormat="1">
      <c r="A133" s="35"/>
      <c r="B133" s="36"/>
      <c r="C133" s="37"/>
      <c r="D133" s="228" t="s">
        <v>127</v>
      </c>
      <c r="E133" s="37"/>
      <c r="F133" s="229" t="s">
        <v>152</v>
      </c>
      <c r="G133" s="37"/>
      <c r="H133" s="37"/>
      <c r="I133" s="230"/>
      <c r="J133" s="37"/>
      <c r="K133" s="37"/>
      <c r="L133" s="41"/>
      <c r="M133" s="231"/>
      <c r="N133" s="232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127</v>
      </c>
      <c r="AU133" s="14" t="s">
        <v>87</v>
      </c>
    </row>
    <row r="134" s="2" customFormat="1" ht="16.5" customHeight="1">
      <c r="A134" s="35"/>
      <c r="B134" s="36"/>
      <c r="C134" s="215" t="s">
        <v>153</v>
      </c>
      <c r="D134" s="215" t="s">
        <v>120</v>
      </c>
      <c r="E134" s="216" t="s">
        <v>154</v>
      </c>
      <c r="F134" s="217" t="s">
        <v>155</v>
      </c>
      <c r="G134" s="218" t="s">
        <v>131</v>
      </c>
      <c r="H134" s="219">
        <v>50</v>
      </c>
      <c r="I134" s="220"/>
      <c r="J134" s="221">
        <f>ROUND(I134*H134,2)</f>
        <v>0</v>
      </c>
      <c r="K134" s="217" t="s">
        <v>124</v>
      </c>
      <c r="L134" s="41"/>
      <c r="M134" s="222" t="s">
        <v>1</v>
      </c>
      <c r="N134" s="223" t="s">
        <v>42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125</v>
      </c>
      <c r="AT134" s="226" t="s">
        <v>120</v>
      </c>
      <c r="AU134" s="226" t="s">
        <v>87</v>
      </c>
      <c r="AY134" s="14" t="s">
        <v>117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85</v>
      </c>
      <c r="BK134" s="227">
        <f>ROUND(I134*H134,2)</f>
        <v>0</v>
      </c>
      <c r="BL134" s="14" t="s">
        <v>125</v>
      </c>
      <c r="BM134" s="226" t="s">
        <v>156</v>
      </c>
    </row>
    <row r="135" s="2" customFormat="1">
      <c r="A135" s="35"/>
      <c r="B135" s="36"/>
      <c r="C135" s="37"/>
      <c r="D135" s="228" t="s">
        <v>127</v>
      </c>
      <c r="E135" s="37"/>
      <c r="F135" s="229" t="s">
        <v>157</v>
      </c>
      <c r="G135" s="37"/>
      <c r="H135" s="37"/>
      <c r="I135" s="230"/>
      <c r="J135" s="37"/>
      <c r="K135" s="37"/>
      <c r="L135" s="41"/>
      <c r="M135" s="231"/>
      <c r="N135" s="232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127</v>
      </c>
      <c r="AU135" s="14" t="s">
        <v>87</v>
      </c>
    </row>
    <row r="136" s="2" customFormat="1" ht="16.5" customHeight="1">
      <c r="A136" s="35"/>
      <c r="B136" s="36"/>
      <c r="C136" s="215" t="s">
        <v>158</v>
      </c>
      <c r="D136" s="215" t="s">
        <v>120</v>
      </c>
      <c r="E136" s="216" t="s">
        <v>159</v>
      </c>
      <c r="F136" s="217" t="s">
        <v>160</v>
      </c>
      <c r="G136" s="218" t="s">
        <v>131</v>
      </c>
      <c r="H136" s="219">
        <v>18000</v>
      </c>
      <c r="I136" s="220"/>
      <c r="J136" s="221">
        <f>ROUND(I136*H136,2)</f>
        <v>0</v>
      </c>
      <c r="K136" s="217" t="s">
        <v>124</v>
      </c>
      <c r="L136" s="41"/>
      <c r="M136" s="222" t="s">
        <v>1</v>
      </c>
      <c r="N136" s="223" t="s">
        <v>42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125</v>
      </c>
      <c r="AT136" s="226" t="s">
        <v>120</v>
      </c>
      <c r="AU136" s="226" t="s">
        <v>87</v>
      </c>
      <c r="AY136" s="14" t="s">
        <v>117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85</v>
      </c>
      <c r="BK136" s="227">
        <f>ROUND(I136*H136,2)</f>
        <v>0</v>
      </c>
      <c r="BL136" s="14" t="s">
        <v>125</v>
      </c>
      <c r="BM136" s="226" t="s">
        <v>161</v>
      </c>
    </row>
    <row r="137" s="2" customFormat="1">
      <c r="A137" s="35"/>
      <c r="B137" s="36"/>
      <c r="C137" s="37"/>
      <c r="D137" s="228" t="s">
        <v>127</v>
      </c>
      <c r="E137" s="37"/>
      <c r="F137" s="229" t="s">
        <v>162</v>
      </c>
      <c r="G137" s="37"/>
      <c r="H137" s="37"/>
      <c r="I137" s="230"/>
      <c r="J137" s="37"/>
      <c r="K137" s="37"/>
      <c r="L137" s="41"/>
      <c r="M137" s="231"/>
      <c r="N137" s="232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127</v>
      </c>
      <c r="AU137" s="14" t="s">
        <v>87</v>
      </c>
    </row>
    <row r="138" s="2" customFormat="1" ht="16.5" customHeight="1">
      <c r="A138" s="35"/>
      <c r="B138" s="36"/>
      <c r="C138" s="215" t="s">
        <v>163</v>
      </c>
      <c r="D138" s="215" t="s">
        <v>120</v>
      </c>
      <c r="E138" s="216" t="s">
        <v>164</v>
      </c>
      <c r="F138" s="217" t="s">
        <v>165</v>
      </c>
      <c r="G138" s="218" t="s">
        <v>131</v>
      </c>
      <c r="H138" s="219">
        <v>18000</v>
      </c>
      <c r="I138" s="220"/>
      <c r="J138" s="221">
        <f>ROUND(I138*H138,2)</f>
        <v>0</v>
      </c>
      <c r="K138" s="217" t="s">
        <v>124</v>
      </c>
      <c r="L138" s="41"/>
      <c r="M138" s="222" t="s">
        <v>1</v>
      </c>
      <c r="N138" s="223" t="s">
        <v>42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125</v>
      </c>
      <c r="AT138" s="226" t="s">
        <v>120</v>
      </c>
      <c r="AU138" s="226" t="s">
        <v>87</v>
      </c>
      <c r="AY138" s="14" t="s">
        <v>117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85</v>
      </c>
      <c r="BK138" s="227">
        <f>ROUND(I138*H138,2)</f>
        <v>0</v>
      </c>
      <c r="BL138" s="14" t="s">
        <v>125</v>
      </c>
      <c r="BM138" s="226" t="s">
        <v>166</v>
      </c>
    </row>
    <row r="139" s="2" customFormat="1">
      <c r="A139" s="35"/>
      <c r="B139" s="36"/>
      <c r="C139" s="37"/>
      <c r="D139" s="228" t="s">
        <v>127</v>
      </c>
      <c r="E139" s="37"/>
      <c r="F139" s="229" t="s">
        <v>167</v>
      </c>
      <c r="G139" s="37"/>
      <c r="H139" s="37"/>
      <c r="I139" s="230"/>
      <c r="J139" s="37"/>
      <c r="K139" s="37"/>
      <c r="L139" s="41"/>
      <c r="M139" s="231"/>
      <c r="N139" s="232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127</v>
      </c>
      <c r="AU139" s="14" t="s">
        <v>87</v>
      </c>
    </row>
    <row r="140" s="2" customFormat="1" ht="16.5" customHeight="1">
      <c r="A140" s="35"/>
      <c r="B140" s="36"/>
      <c r="C140" s="215" t="s">
        <v>168</v>
      </c>
      <c r="D140" s="215" t="s">
        <v>120</v>
      </c>
      <c r="E140" s="216" t="s">
        <v>169</v>
      </c>
      <c r="F140" s="217" t="s">
        <v>170</v>
      </c>
      <c r="G140" s="218" t="s">
        <v>131</v>
      </c>
      <c r="H140" s="219">
        <v>18000</v>
      </c>
      <c r="I140" s="220"/>
      <c r="J140" s="221">
        <f>ROUND(I140*H140,2)</f>
        <v>0</v>
      </c>
      <c r="K140" s="217" t="s">
        <v>124</v>
      </c>
      <c r="L140" s="41"/>
      <c r="M140" s="222" t="s">
        <v>1</v>
      </c>
      <c r="N140" s="223" t="s">
        <v>42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125</v>
      </c>
      <c r="AT140" s="226" t="s">
        <v>120</v>
      </c>
      <c r="AU140" s="226" t="s">
        <v>87</v>
      </c>
      <c r="AY140" s="14" t="s">
        <v>117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85</v>
      </c>
      <c r="BK140" s="227">
        <f>ROUND(I140*H140,2)</f>
        <v>0</v>
      </c>
      <c r="BL140" s="14" t="s">
        <v>125</v>
      </c>
      <c r="BM140" s="226" t="s">
        <v>171</v>
      </c>
    </row>
    <row r="141" s="2" customFormat="1">
      <c r="A141" s="35"/>
      <c r="B141" s="36"/>
      <c r="C141" s="37"/>
      <c r="D141" s="228" t="s">
        <v>127</v>
      </c>
      <c r="E141" s="37"/>
      <c r="F141" s="229" t="s">
        <v>172</v>
      </c>
      <c r="G141" s="37"/>
      <c r="H141" s="37"/>
      <c r="I141" s="230"/>
      <c r="J141" s="37"/>
      <c r="K141" s="37"/>
      <c r="L141" s="41"/>
      <c r="M141" s="231"/>
      <c r="N141" s="232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127</v>
      </c>
      <c r="AU141" s="14" t="s">
        <v>87</v>
      </c>
    </row>
    <row r="142" s="2" customFormat="1" ht="16.5" customHeight="1">
      <c r="A142" s="35"/>
      <c r="B142" s="36"/>
      <c r="C142" s="215" t="s">
        <v>173</v>
      </c>
      <c r="D142" s="215" t="s">
        <v>120</v>
      </c>
      <c r="E142" s="216" t="s">
        <v>174</v>
      </c>
      <c r="F142" s="217" t="s">
        <v>175</v>
      </c>
      <c r="G142" s="218" t="s">
        <v>131</v>
      </c>
      <c r="H142" s="219">
        <v>18000</v>
      </c>
      <c r="I142" s="220"/>
      <c r="J142" s="221">
        <f>ROUND(I142*H142,2)</f>
        <v>0</v>
      </c>
      <c r="K142" s="217" t="s">
        <v>124</v>
      </c>
      <c r="L142" s="41"/>
      <c r="M142" s="222" t="s">
        <v>1</v>
      </c>
      <c r="N142" s="223" t="s">
        <v>42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125</v>
      </c>
      <c r="AT142" s="226" t="s">
        <v>120</v>
      </c>
      <c r="AU142" s="226" t="s">
        <v>87</v>
      </c>
      <c r="AY142" s="14" t="s">
        <v>117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85</v>
      </c>
      <c r="BK142" s="227">
        <f>ROUND(I142*H142,2)</f>
        <v>0</v>
      </c>
      <c r="BL142" s="14" t="s">
        <v>125</v>
      </c>
      <c r="BM142" s="226" t="s">
        <v>176</v>
      </c>
    </row>
    <row r="143" s="2" customFormat="1">
      <c r="A143" s="35"/>
      <c r="B143" s="36"/>
      <c r="C143" s="37"/>
      <c r="D143" s="228" t="s">
        <v>127</v>
      </c>
      <c r="E143" s="37"/>
      <c r="F143" s="229" t="s">
        <v>177</v>
      </c>
      <c r="G143" s="37"/>
      <c r="H143" s="37"/>
      <c r="I143" s="230"/>
      <c r="J143" s="37"/>
      <c r="K143" s="37"/>
      <c r="L143" s="41"/>
      <c r="M143" s="231"/>
      <c r="N143" s="232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127</v>
      </c>
      <c r="AU143" s="14" t="s">
        <v>87</v>
      </c>
    </row>
    <row r="144" s="2" customFormat="1" ht="16.5" customHeight="1">
      <c r="A144" s="35"/>
      <c r="B144" s="36"/>
      <c r="C144" s="215" t="s">
        <v>8</v>
      </c>
      <c r="D144" s="215" t="s">
        <v>120</v>
      </c>
      <c r="E144" s="216" t="s">
        <v>178</v>
      </c>
      <c r="F144" s="217" t="s">
        <v>179</v>
      </c>
      <c r="G144" s="218" t="s">
        <v>123</v>
      </c>
      <c r="H144" s="219">
        <v>250</v>
      </c>
      <c r="I144" s="220"/>
      <c r="J144" s="221">
        <f>ROUND(I144*H144,2)</f>
        <v>0</v>
      </c>
      <c r="K144" s="217" t="s">
        <v>124</v>
      </c>
      <c r="L144" s="41"/>
      <c r="M144" s="222" t="s">
        <v>1</v>
      </c>
      <c r="N144" s="223" t="s">
        <v>42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125</v>
      </c>
      <c r="AT144" s="226" t="s">
        <v>120</v>
      </c>
      <c r="AU144" s="226" t="s">
        <v>87</v>
      </c>
      <c r="AY144" s="14" t="s">
        <v>117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85</v>
      </c>
      <c r="BK144" s="227">
        <f>ROUND(I144*H144,2)</f>
        <v>0</v>
      </c>
      <c r="BL144" s="14" t="s">
        <v>125</v>
      </c>
      <c r="BM144" s="226" t="s">
        <v>180</v>
      </c>
    </row>
    <row r="145" s="2" customFormat="1">
      <c r="A145" s="35"/>
      <c r="B145" s="36"/>
      <c r="C145" s="37"/>
      <c r="D145" s="228" t="s">
        <v>127</v>
      </c>
      <c r="E145" s="37"/>
      <c r="F145" s="229" t="s">
        <v>181</v>
      </c>
      <c r="G145" s="37"/>
      <c r="H145" s="37"/>
      <c r="I145" s="230"/>
      <c r="J145" s="37"/>
      <c r="K145" s="37"/>
      <c r="L145" s="41"/>
      <c r="M145" s="231"/>
      <c r="N145" s="232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127</v>
      </c>
      <c r="AU145" s="14" t="s">
        <v>87</v>
      </c>
    </row>
    <row r="146" s="2" customFormat="1" ht="16.5" customHeight="1">
      <c r="A146" s="35"/>
      <c r="B146" s="36"/>
      <c r="C146" s="215" t="s">
        <v>182</v>
      </c>
      <c r="D146" s="215" t="s">
        <v>120</v>
      </c>
      <c r="E146" s="216" t="s">
        <v>183</v>
      </c>
      <c r="F146" s="217" t="s">
        <v>184</v>
      </c>
      <c r="G146" s="218" t="s">
        <v>123</v>
      </c>
      <c r="H146" s="219">
        <v>250</v>
      </c>
      <c r="I146" s="220"/>
      <c r="J146" s="221">
        <f>ROUND(I146*H146,2)</f>
        <v>0</v>
      </c>
      <c r="K146" s="217" t="s">
        <v>124</v>
      </c>
      <c r="L146" s="41"/>
      <c r="M146" s="222" t="s">
        <v>1</v>
      </c>
      <c r="N146" s="223" t="s">
        <v>42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125</v>
      </c>
      <c r="AT146" s="226" t="s">
        <v>120</v>
      </c>
      <c r="AU146" s="226" t="s">
        <v>87</v>
      </c>
      <c r="AY146" s="14" t="s">
        <v>117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85</v>
      </c>
      <c r="BK146" s="227">
        <f>ROUND(I146*H146,2)</f>
        <v>0</v>
      </c>
      <c r="BL146" s="14" t="s">
        <v>125</v>
      </c>
      <c r="BM146" s="226" t="s">
        <v>185</v>
      </c>
    </row>
    <row r="147" s="2" customFormat="1">
      <c r="A147" s="35"/>
      <c r="B147" s="36"/>
      <c r="C147" s="37"/>
      <c r="D147" s="228" t="s">
        <v>127</v>
      </c>
      <c r="E147" s="37"/>
      <c r="F147" s="229" t="s">
        <v>186</v>
      </c>
      <c r="G147" s="37"/>
      <c r="H147" s="37"/>
      <c r="I147" s="230"/>
      <c r="J147" s="37"/>
      <c r="K147" s="37"/>
      <c r="L147" s="41"/>
      <c r="M147" s="231"/>
      <c r="N147" s="232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127</v>
      </c>
      <c r="AU147" s="14" t="s">
        <v>87</v>
      </c>
    </row>
    <row r="148" s="2" customFormat="1" ht="16.5" customHeight="1">
      <c r="A148" s="35"/>
      <c r="B148" s="36"/>
      <c r="C148" s="215" t="s">
        <v>187</v>
      </c>
      <c r="D148" s="215" t="s">
        <v>120</v>
      </c>
      <c r="E148" s="216" t="s">
        <v>188</v>
      </c>
      <c r="F148" s="217" t="s">
        <v>189</v>
      </c>
      <c r="G148" s="218" t="s">
        <v>190</v>
      </c>
      <c r="H148" s="219">
        <v>5</v>
      </c>
      <c r="I148" s="220"/>
      <c r="J148" s="221">
        <f>ROUND(I148*H148,2)</f>
        <v>0</v>
      </c>
      <c r="K148" s="217" t="s">
        <v>124</v>
      </c>
      <c r="L148" s="41"/>
      <c r="M148" s="222" t="s">
        <v>1</v>
      </c>
      <c r="N148" s="223" t="s">
        <v>42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125</v>
      </c>
      <c r="AT148" s="226" t="s">
        <v>120</v>
      </c>
      <c r="AU148" s="226" t="s">
        <v>87</v>
      </c>
      <c r="AY148" s="14" t="s">
        <v>117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85</v>
      </c>
      <c r="BK148" s="227">
        <f>ROUND(I148*H148,2)</f>
        <v>0</v>
      </c>
      <c r="BL148" s="14" t="s">
        <v>125</v>
      </c>
      <c r="BM148" s="226" t="s">
        <v>191</v>
      </c>
    </row>
    <row r="149" s="2" customFormat="1">
      <c r="A149" s="35"/>
      <c r="B149" s="36"/>
      <c r="C149" s="37"/>
      <c r="D149" s="228" t="s">
        <v>127</v>
      </c>
      <c r="E149" s="37"/>
      <c r="F149" s="229" t="s">
        <v>192</v>
      </c>
      <c r="G149" s="37"/>
      <c r="H149" s="37"/>
      <c r="I149" s="230"/>
      <c r="J149" s="37"/>
      <c r="K149" s="37"/>
      <c r="L149" s="41"/>
      <c r="M149" s="231"/>
      <c r="N149" s="232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127</v>
      </c>
      <c r="AU149" s="14" t="s">
        <v>87</v>
      </c>
    </row>
    <row r="150" s="2" customFormat="1" ht="16.5" customHeight="1">
      <c r="A150" s="35"/>
      <c r="B150" s="36"/>
      <c r="C150" s="215" t="s">
        <v>193</v>
      </c>
      <c r="D150" s="215" t="s">
        <v>120</v>
      </c>
      <c r="E150" s="216" t="s">
        <v>194</v>
      </c>
      <c r="F150" s="217" t="s">
        <v>195</v>
      </c>
      <c r="G150" s="218" t="s">
        <v>131</v>
      </c>
      <c r="H150" s="219">
        <v>100</v>
      </c>
      <c r="I150" s="220"/>
      <c r="J150" s="221">
        <f>ROUND(I150*H150,2)</f>
        <v>0</v>
      </c>
      <c r="K150" s="217" t="s">
        <v>124</v>
      </c>
      <c r="L150" s="41"/>
      <c r="M150" s="222" t="s">
        <v>1</v>
      </c>
      <c r="N150" s="223" t="s">
        <v>42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125</v>
      </c>
      <c r="AT150" s="226" t="s">
        <v>120</v>
      </c>
      <c r="AU150" s="226" t="s">
        <v>87</v>
      </c>
      <c r="AY150" s="14" t="s">
        <v>117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85</v>
      </c>
      <c r="BK150" s="227">
        <f>ROUND(I150*H150,2)</f>
        <v>0</v>
      </c>
      <c r="BL150" s="14" t="s">
        <v>125</v>
      </c>
      <c r="BM150" s="226" t="s">
        <v>196</v>
      </c>
    </row>
    <row r="151" s="2" customFormat="1">
      <c r="A151" s="35"/>
      <c r="B151" s="36"/>
      <c r="C151" s="37"/>
      <c r="D151" s="228" t="s">
        <v>127</v>
      </c>
      <c r="E151" s="37"/>
      <c r="F151" s="229" t="s">
        <v>197</v>
      </c>
      <c r="G151" s="37"/>
      <c r="H151" s="37"/>
      <c r="I151" s="230"/>
      <c r="J151" s="37"/>
      <c r="K151" s="37"/>
      <c r="L151" s="41"/>
      <c r="M151" s="231"/>
      <c r="N151" s="232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127</v>
      </c>
      <c r="AU151" s="14" t="s">
        <v>87</v>
      </c>
    </row>
    <row r="152" s="2" customFormat="1" ht="24.15" customHeight="1">
      <c r="A152" s="35"/>
      <c r="B152" s="36"/>
      <c r="C152" s="215" t="s">
        <v>198</v>
      </c>
      <c r="D152" s="215" t="s">
        <v>120</v>
      </c>
      <c r="E152" s="216" t="s">
        <v>199</v>
      </c>
      <c r="F152" s="217" t="s">
        <v>200</v>
      </c>
      <c r="G152" s="218" t="s">
        <v>141</v>
      </c>
      <c r="H152" s="219">
        <v>10</v>
      </c>
      <c r="I152" s="220"/>
      <c r="J152" s="221">
        <f>ROUND(I152*H152,2)</f>
        <v>0</v>
      </c>
      <c r="K152" s="217" t="s">
        <v>124</v>
      </c>
      <c r="L152" s="41"/>
      <c r="M152" s="222" t="s">
        <v>1</v>
      </c>
      <c r="N152" s="223" t="s">
        <v>42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125</v>
      </c>
      <c r="AT152" s="226" t="s">
        <v>120</v>
      </c>
      <c r="AU152" s="226" t="s">
        <v>87</v>
      </c>
      <c r="AY152" s="14" t="s">
        <v>117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85</v>
      </c>
      <c r="BK152" s="227">
        <f>ROUND(I152*H152,2)</f>
        <v>0</v>
      </c>
      <c r="BL152" s="14" t="s">
        <v>125</v>
      </c>
      <c r="BM152" s="226" t="s">
        <v>201</v>
      </c>
    </row>
    <row r="153" s="2" customFormat="1">
      <c r="A153" s="35"/>
      <c r="B153" s="36"/>
      <c r="C153" s="37"/>
      <c r="D153" s="228" t="s">
        <v>127</v>
      </c>
      <c r="E153" s="37"/>
      <c r="F153" s="229" t="s">
        <v>202</v>
      </c>
      <c r="G153" s="37"/>
      <c r="H153" s="37"/>
      <c r="I153" s="230"/>
      <c r="J153" s="37"/>
      <c r="K153" s="37"/>
      <c r="L153" s="41"/>
      <c r="M153" s="231"/>
      <c r="N153" s="232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127</v>
      </c>
      <c r="AU153" s="14" t="s">
        <v>87</v>
      </c>
    </row>
    <row r="154" s="2" customFormat="1" ht="24.15" customHeight="1">
      <c r="A154" s="35"/>
      <c r="B154" s="36"/>
      <c r="C154" s="215" t="s">
        <v>203</v>
      </c>
      <c r="D154" s="215" t="s">
        <v>120</v>
      </c>
      <c r="E154" s="216" t="s">
        <v>204</v>
      </c>
      <c r="F154" s="217" t="s">
        <v>205</v>
      </c>
      <c r="G154" s="218" t="s">
        <v>141</v>
      </c>
      <c r="H154" s="219">
        <v>10</v>
      </c>
      <c r="I154" s="220"/>
      <c r="J154" s="221">
        <f>ROUND(I154*H154,2)</f>
        <v>0</v>
      </c>
      <c r="K154" s="217" t="s">
        <v>124</v>
      </c>
      <c r="L154" s="41"/>
      <c r="M154" s="222" t="s">
        <v>1</v>
      </c>
      <c r="N154" s="223" t="s">
        <v>42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125</v>
      </c>
      <c r="AT154" s="226" t="s">
        <v>120</v>
      </c>
      <c r="AU154" s="226" t="s">
        <v>87</v>
      </c>
      <c r="AY154" s="14" t="s">
        <v>117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85</v>
      </c>
      <c r="BK154" s="227">
        <f>ROUND(I154*H154,2)</f>
        <v>0</v>
      </c>
      <c r="BL154" s="14" t="s">
        <v>125</v>
      </c>
      <c r="BM154" s="226" t="s">
        <v>206</v>
      </c>
    </row>
    <row r="155" s="2" customFormat="1">
      <c r="A155" s="35"/>
      <c r="B155" s="36"/>
      <c r="C155" s="37"/>
      <c r="D155" s="228" t="s">
        <v>127</v>
      </c>
      <c r="E155" s="37"/>
      <c r="F155" s="229" t="s">
        <v>207</v>
      </c>
      <c r="G155" s="37"/>
      <c r="H155" s="37"/>
      <c r="I155" s="230"/>
      <c r="J155" s="37"/>
      <c r="K155" s="37"/>
      <c r="L155" s="41"/>
      <c r="M155" s="231"/>
      <c r="N155" s="232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127</v>
      </c>
      <c r="AU155" s="14" t="s">
        <v>87</v>
      </c>
    </row>
    <row r="156" s="2" customFormat="1" ht="16.5" customHeight="1">
      <c r="A156" s="35"/>
      <c r="B156" s="36"/>
      <c r="C156" s="215" t="s">
        <v>208</v>
      </c>
      <c r="D156" s="215" t="s">
        <v>120</v>
      </c>
      <c r="E156" s="216" t="s">
        <v>209</v>
      </c>
      <c r="F156" s="217" t="s">
        <v>210</v>
      </c>
      <c r="G156" s="218" t="s">
        <v>211</v>
      </c>
      <c r="H156" s="219">
        <v>1150</v>
      </c>
      <c r="I156" s="220"/>
      <c r="J156" s="221">
        <f>ROUND(I156*H156,2)</f>
        <v>0</v>
      </c>
      <c r="K156" s="217" t="s">
        <v>124</v>
      </c>
      <c r="L156" s="41"/>
      <c r="M156" s="222" t="s">
        <v>1</v>
      </c>
      <c r="N156" s="223" t="s">
        <v>42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125</v>
      </c>
      <c r="AT156" s="226" t="s">
        <v>120</v>
      </c>
      <c r="AU156" s="226" t="s">
        <v>87</v>
      </c>
      <c r="AY156" s="14" t="s">
        <v>117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85</v>
      </c>
      <c r="BK156" s="227">
        <f>ROUND(I156*H156,2)</f>
        <v>0</v>
      </c>
      <c r="BL156" s="14" t="s">
        <v>125</v>
      </c>
      <c r="BM156" s="226" t="s">
        <v>212</v>
      </c>
    </row>
    <row r="157" s="2" customFormat="1">
      <c r="A157" s="35"/>
      <c r="B157" s="36"/>
      <c r="C157" s="37"/>
      <c r="D157" s="228" t="s">
        <v>127</v>
      </c>
      <c r="E157" s="37"/>
      <c r="F157" s="229" t="s">
        <v>213</v>
      </c>
      <c r="G157" s="37"/>
      <c r="H157" s="37"/>
      <c r="I157" s="230"/>
      <c r="J157" s="37"/>
      <c r="K157" s="37"/>
      <c r="L157" s="41"/>
      <c r="M157" s="231"/>
      <c r="N157" s="232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127</v>
      </c>
      <c r="AU157" s="14" t="s">
        <v>87</v>
      </c>
    </row>
    <row r="158" s="2" customFormat="1">
      <c r="A158" s="35"/>
      <c r="B158" s="36"/>
      <c r="C158" s="37"/>
      <c r="D158" s="228" t="s">
        <v>214</v>
      </c>
      <c r="E158" s="37"/>
      <c r="F158" s="233" t="s">
        <v>215</v>
      </c>
      <c r="G158" s="37"/>
      <c r="H158" s="37"/>
      <c r="I158" s="230"/>
      <c r="J158" s="37"/>
      <c r="K158" s="37"/>
      <c r="L158" s="41"/>
      <c r="M158" s="231"/>
      <c r="N158" s="232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214</v>
      </c>
      <c r="AU158" s="14" t="s">
        <v>87</v>
      </c>
    </row>
    <row r="159" s="2" customFormat="1" ht="16.5" customHeight="1">
      <c r="A159" s="35"/>
      <c r="B159" s="36"/>
      <c r="C159" s="215" t="s">
        <v>216</v>
      </c>
      <c r="D159" s="215" t="s">
        <v>120</v>
      </c>
      <c r="E159" s="216" t="s">
        <v>217</v>
      </c>
      <c r="F159" s="217" t="s">
        <v>218</v>
      </c>
      <c r="G159" s="218" t="s">
        <v>211</v>
      </c>
      <c r="H159" s="219">
        <v>1100</v>
      </c>
      <c r="I159" s="220"/>
      <c r="J159" s="221">
        <f>ROUND(I159*H159,2)</f>
        <v>0</v>
      </c>
      <c r="K159" s="217" t="s">
        <v>124</v>
      </c>
      <c r="L159" s="41"/>
      <c r="M159" s="222" t="s">
        <v>1</v>
      </c>
      <c r="N159" s="223" t="s">
        <v>42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125</v>
      </c>
      <c r="AT159" s="226" t="s">
        <v>120</v>
      </c>
      <c r="AU159" s="226" t="s">
        <v>87</v>
      </c>
      <c r="AY159" s="14" t="s">
        <v>117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85</v>
      </c>
      <c r="BK159" s="227">
        <f>ROUND(I159*H159,2)</f>
        <v>0</v>
      </c>
      <c r="BL159" s="14" t="s">
        <v>125</v>
      </c>
      <c r="BM159" s="226" t="s">
        <v>219</v>
      </c>
    </row>
    <row r="160" s="2" customFormat="1">
      <c r="A160" s="35"/>
      <c r="B160" s="36"/>
      <c r="C160" s="37"/>
      <c r="D160" s="228" t="s">
        <v>127</v>
      </c>
      <c r="E160" s="37"/>
      <c r="F160" s="229" t="s">
        <v>220</v>
      </c>
      <c r="G160" s="37"/>
      <c r="H160" s="37"/>
      <c r="I160" s="230"/>
      <c r="J160" s="37"/>
      <c r="K160" s="37"/>
      <c r="L160" s="41"/>
      <c r="M160" s="231"/>
      <c r="N160" s="232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127</v>
      </c>
      <c r="AU160" s="14" t="s">
        <v>87</v>
      </c>
    </row>
    <row r="161" s="2" customFormat="1">
      <c r="A161" s="35"/>
      <c r="B161" s="36"/>
      <c r="C161" s="37"/>
      <c r="D161" s="228" t="s">
        <v>214</v>
      </c>
      <c r="E161" s="37"/>
      <c r="F161" s="233" t="s">
        <v>221</v>
      </c>
      <c r="G161" s="37"/>
      <c r="H161" s="37"/>
      <c r="I161" s="230"/>
      <c r="J161" s="37"/>
      <c r="K161" s="37"/>
      <c r="L161" s="41"/>
      <c r="M161" s="231"/>
      <c r="N161" s="232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214</v>
      </c>
      <c r="AU161" s="14" t="s">
        <v>87</v>
      </c>
    </row>
    <row r="162" s="2" customFormat="1" ht="16.5" customHeight="1">
      <c r="A162" s="35"/>
      <c r="B162" s="36"/>
      <c r="C162" s="215" t="s">
        <v>222</v>
      </c>
      <c r="D162" s="215" t="s">
        <v>120</v>
      </c>
      <c r="E162" s="216" t="s">
        <v>223</v>
      </c>
      <c r="F162" s="217" t="s">
        <v>224</v>
      </c>
      <c r="G162" s="218" t="s">
        <v>211</v>
      </c>
      <c r="H162" s="219">
        <v>700</v>
      </c>
      <c r="I162" s="220"/>
      <c r="J162" s="221">
        <f>ROUND(I162*H162,2)</f>
        <v>0</v>
      </c>
      <c r="K162" s="217" t="s">
        <v>124</v>
      </c>
      <c r="L162" s="41"/>
      <c r="M162" s="222" t="s">
        <v>1</v>
      </c>
      <c r="N162" s="223" t="s">
        <v>42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125</v>
      </c>
      <c r="AT162" s="226" t="s">
        <v>120</v>
      </c>
      <c r="AU162" s="226" t="s">
        <v>87</v>
      </c>
      <c r="AY162" s="14" t="s">
        <v>117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85</v>
      </c>
      <c r="BK162" s="227">
        <f>ROUND(I162*H162,2)</f>
        <v>0</v>
      </c>
      <c r="BL162" s="14" t="s">
        <v>125</v>
      </c>
      <c r="BM162" s="226" t="s">
        <v>225</v>
      </c>
    </row>
    <row r="163" s="2" customFormat="1">
      <c r="A163" s="35"/>
      <c r="B163" s="36"/>
      <c r="C163" s="37"/>
      <c r="D163" s="228" t="s">
        <v>127</v>
      </c>
      <c r="E163" s="37"/>
      <c r="F163" s="229" t="s">
        <v>226</v>
      </c>
      <c r="G163" s="37"/>
      <c r="H163" s="37"/>
      <c r="I163" s="230"/>
      <c r="J163" s="37"/>
      <c r="K163" s="37"/>
      <c r="L163" s="41"/>
      <c r="M163" s="231"/>
      <c r="N163" s="232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127</v>
      </c>
      <c r="AU163" s="14" t="s">
        <v>87</v>
      </c>
    </row>
    <row r="164" s="2" customFormat="1">
      <c r="A164" s="35"/>
      <c r="B164" s="36"/>
      <c r="C164" s="37"/>
      <c r="D164" s="228" t="s">
        <v>214</v>
      </c>
      <c r="E164" s="37"/>
      <c r="F164" s="233" t="s">
        <v>227</v>
      </c>
      <c r="G164" s="37"/>
      <c r="H164" s="37"/>
      <c r="I164" s="230"/>
      <c r="J164" s="37"/>
      <c r="K164" s="37"/>
      <c r="L164" s="41"/>
      <c r="M164" s="231"/>
      <c r="N164" s="232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214</v>
      </c>
      <c r="AU164" s="14" t="s">
        <v>87</v>
      </c>
    </row>
    <row r="165" s="2" customFormat="1" ht="16.5" customHeight="1">
      <c r="A165" s="35"/>
      <c r="B165" s="36"/>
      <c r="C165" s="215" t="s">
        <v>7</v>
      </c>
      <c r="D165" s="215" t="s">
        <v>120</v>
      </c>
      <c r="E165" s="216" t="s">
        <v>228</v>
      </c>
      <c r="F165" s="217" t="s">
        <v>229</v>
      </c>
      <c r="G165" s="218" t="s">
        <v>211</v>
      </c>
      <c r="H165" s="219">
        <v>500</v>
      </c>
      <c r="I165" s="220"/>
      <c r="J165" s="221">
        <f>ROUND(I165*H165,2)</f>
        <v>0</v>
      </c>
      <c r="K165" s="217" t="s">
        <v>124</v>
      </c>
      <c r="L165" s="41"/>
      <c r="M165" s="222" t="s">
        <v>1</v>
      </c>
      <c r="N165" s="223" t="s">
        <v>42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125</v>
      </c>
      <c r="AT165" s="226" t="s">
        <v>120</v>
      </c>
      <c r="AU165" s="226" t="s">
        <v>87</v>
      </c>
      <c r="AY165" s="14" t="s">
        <v>117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85</v>
      </c>
      <c r="BK165" s="227">
        <f>ROUND(I165*H165,2)</f>
        <v>0</v>
      </c>
      <c r="BL165" s="14" t="s">
        <v>125</v>
      </c>
      <c r="BM165" s="226" t="s">
        <v>230</v>
      </c>
    </row>
    <row r="166" s="2" customFormat="1">
      <c r="A166" s="35"/>
      <c r="B166" s="36"/>
      <c r="C166" s="37"/>
      <c r="D166" s="228" t="s">
        <v>127</v>
      </c>
      <c r="E166" s="37"/>
      <c r="F166" s="229" t="s">
        <v>231</v>
      </c>
      <c r="G166" s="37"/>
      <c r="H166" s="37"/>
      <c r="I166" s="230"/>
      <c r="J166" s="37"/>
      <c r="K166" s="37"/>
      <c r="L166" s="41"/>
      <c r="M166" s="231"/>
      <c r="N166" s="232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127</v>
      </c>
      <c r="AU166" s="14" t="s">
        <v>87</v>
      </c>
    </row>
    <row r="167" s="2" customFormat="1">
      <c r="A167" s="35"/>
      <c r="B167" s="36"/>
      <c r="C167" s="37"/>
      <c r="D167" s="228" t="s">
        <v>214</v>
      </c>
      <c r="E167" s="37"/>
      <c r="F167" s="233" t="s">
        <v>232</v>
      </c>
      <c r="G167" s="37"/>
      <c r="H167" s="37"/>
      <c r="I167" s="230"/>
      <c r="J167" s="37"/>
      <c r="K167" s="37"/>
      <c r="L167" s="41"/>
      <c r="M167" s="231"/>
      <c r="N167" s="232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214</v>
      </c>
      <c r="AU167" s="14" t="s">
        <v>87</v>
      </c>
    </row>
    <row r="168" s="2" customFormat="1" ht="16.5" customHeight="1">
      <c r="A168" s="35"/>
      <c r="B168" s="36"/>
      <c r="C168" s="215" t="s">
        <v>233</v>
      </c>
      <c r="D168" s="215" t="s">
        <v>120</v>
      </c>
      <c r="E168" s="216" t="s">
        <v>234</v>
      </c>
      <c r="F168" s="217" t="s">
        <v>235</v>
      </c>
      <c r="G168" s="218" t="s">
        <v>211</v>
      </c>
      <c r="H168" s="219">
        <v>250</v>
      </c>
      <c r="I168" s="220"/>
      <c r="J168" s="221">
        <f>ROUND(I168*H168,2)</f>
        <v>0</v>
      </c>
      <c r="K168" s="217" t="s">
        <v>124</v>
      </c>
      <c r="L168" s="41"/>
      <c r="M168" s="222" t="s">
        <v>1</v>
      </c>
      <c r="N168" s="223" t="s">
        <v>42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125</v>
      </c>
      <c r="AT168" s="226" t="s">
        <v>120</v>
      </c>
      <c r="AU168" s="226" t="s">
        <v>87</v>
      </c>
      <c r="AY168" s="14" t="s">
        <v>117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85</v>
      </c>
      <c r="BK168" s="227">
        <f>ROUND(I168*H168,2)</f>
        <v>0</v>
      </c>
      <c r="BL168" s="14" t="s">
        <v>125</v>
      </c>
      <c r="BM168" s="226" t="s">
        <v>236</v>
      </c>
    </row>
    <row r="169" s="2" customFormat="1">
      <c r="A169" s="35"/>
      <c r="B169" s="36"/>
      <c r="C169" s="37"/>
      <c r="D169" s="228" t="s">
        <v>127</v>
      </c>
      <c r="E169" s="37"/>
      <c r="F169" s="229" t="s">
        <v>237</v>
      </c>
      <c r="G169" s="37"/>
      <c r="H169" s="37"/>
      <c r="I169" s="230"/>
      <c r="J169" s="37"/>
      <c r="K169" s="37"/>
      <c r="L169" s="41"/>
      <c r="M169" s="231"/>
      <c r="N169" s="232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127</v>
      </c>
      <c r="AU169" s="14" t="s">
        <v>87</v>
      </c>
    </row>
    <row r="170" s="2" customFormat="1">
      <c r="A170" s="35"/>
      <c r="B170" s="36"/>
      <c r="C170" s="37"/>
      <c r="D170" s="228" t="s">
        <v>214</v>
      </c>
      <c r="E170" s="37"/>
      <c r="F170" s="233" t="s">
        <v>238</v>
      </c>
      <c r="G170" s="37"/>
      <c r="H170" s="37"/>
      <c r="I170" s="230"/>
      <c r="J170" s="37"/>
      <c r="K170" s="37"/>
      <c r="L170" s="41"/>
      <c r="M170" s="231"/>
      <c r="N170" s="232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214</v>
      </c>
      <c r="AU170" s="14" t="s">
        <v>87</v>
      </c>
    </row>
    <row r="171" s="2" customFormat="1" ht="16.5" customHeight="1">
      <c r="A171" s="35"/>
      <c r="B171" s="36"/>
      <c r="C171" s="215" t="s">
        <v>239</v>
      </c>
      <c r="D171" s="215" t="s">
        <v>120</v>
      </c>
      <c r="E171" s="216" t="s">
        <v>240</v>
      </c>
      <c r="F171" s="217" t="s">
        <v>241</v>
      </c>
      <c r="G171" s="218" t="s">
        <v>211</v>
      </c>
      <c r="H171" s="219">
        <v>100</v>
      </c>
      <c r="I171" s="220"/>
      <c r="J171" s="221">
        <f>ROUND(I171*H171,2)</f>
        <v>0</v>
      </c>
      <c r="K171" s="217" t="s">
        <v>124</v>
      </c>
      <c r="L171" s="41"/>
      <c r="M171" s="222" t="s">
        <v>1</v>
      </c>
      <c r="N171" s="223" t="s">
        <v>42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125</v>
      </c>
      <c r="AT171" s="226" t="s">
        <v>120</v>
      </c>
      <c r="AU171" s="226" t="s">
        <v>87</v>
      </c>
      <c r="AY171" s="14" t="s">
        <v>117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85</v>
      </c>
      <c r="BK171" s="227">
        <f>ROUND(I171*H171,2)</f>
        <v>0</v>
      </c>
      <c r="BL171" s="14" t="s">
        <v>125</v>
      </c>
      <c r="BM171" s="226" t="s">
        <v>242</v>
      </c>
    </row>
    <row r="172" s="2" customFormat="1">
      <c r="A172" s="35"/>
      <c r="B172" s="36"/>
      <c r="C172" s="37"/>
      <c r="D172" s="228" t="s">
        <v>127</v>
      </c>
      <c r="E172" s="37"/>
      <c r="F172" s="229" t="s">
        <v>243</v>
      </c>
      <c r="G172" s="37"/>
      <c r="H172" s="37"/>
      <c r="I172" s="230"/>
      <c r="J172" s="37"/>
      <c r="K172" s="37"/>
      <c r="L172" s="41"/>
      <c r="M172" s="231"/>
      <c r="N172" s="232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127</v>
      </c>
      <c r="AU172" s="14" t="s">
        <v>87</v>
      </c>
    </row>
    <row r="173" s="2" customFormat="1">
      <c r="A173" s="35"/>
      <c r="B173" s="36"/>
      <c r="C173" s="37"/>
      <c r="D173" s="228" t="s">
        <v>214</v>
      </c>
      <c r="E173" s="37"/>
      <c r="F173" s="233" t="s">
        <v>244</v>
      </c>
      <c r="G173" s="37"/>
      <c r="H173" s="37"/>
      <c r="I173" s="230"/>
      <c r="J173" s="37"/>
      <c r="K173" s="37"/>
      <c r="L173" s="41"/>
      <c r="M173" s="231"/>
      <c r="N173" s="232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214</v>
      </c>
      <c r="AU173" s="14" t="s">
        <v>87</v>
      </c>
    </row>
    <row r="174" s="2" customFormat="1" ht="16.5" customHeight="1">
      <c r="A174" s="35"/>
      <c r="B174" s="36"/>
      <c r="C174" s="215" t="s">
        <v>245</v>
      </c>
      <c r="D174" s="215" t="s">
        <v>120</v>
      </c>
      <c r="E174" s="216" t="s">
        <v>246</v>
      </c>
      <c r="F174" s="217" t="s">
        <v>247</v>
      </c>
      <c r="G174" s="218" t="s">
        <v>211</v>
      </c>
      <c r="H174" s="219">
        <v>1151</v>
      </c>
      <c r="I174" s="220"/>
      <c r="J174" s="221">
        <f>ROUND(I174*H174,2)</f>
        <v>0</v>
      </c>
      <c r="K174" s="217" t="s">
        <v>124</v>
      </c>
      <c r="L174" s="41"/>
      <c r="M174" s="222" t="s">
        <v>1</v>
      </c>
      <c r="N174" s="223" t="s">
        <v>42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125</v>
      </c>
      <c r="AT174" s="226" t="s">
        <v>120</v>
      </c>
      <c r="AU174" s="226" t="s">
        <v>87</v>
      </c>
      <c r="AY174" s="14" t="s">
        <v>117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85</v>
      </c>
      <c r="BK174" s="227">
        <f>ROUND(I174*H174,2)</f>
        <v>0</v>
      </c>
      <c r="BL174" s="14" t="s">
        <v>125</v>
      </c>
      <c r="BM174" s="226" t="s">
        <v>248</v>
      </c>
    </row>
    <row r="175" s="2" customFormat="1">
      <c r="A175" s="35"/>
      <c r="B175" s="36"/>
      <c r="C175" s="37"/>
      <c r="D175" s="228" t="s">
        <v>127</v>
      </c>
      <c r="E175" s="37"/>
      <c r="F175" s="229" t="s">
        <v>249</v>
      </c>
      <c r="G175" s="37"/>
      <c r="H175" s="37"/>
      <c r="I175" s="230"/>
      <c r="J175" s="37"/>
      <c r="K175" s="37"/>
      <c r="L175" s="41"/>
      <c r="M175" s="231"/>
      <c r="N175" s="232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127</v>
      </c>
      <c r="AU175" s="14" t="s">
        <v>87</v>
      </c>
    </row>
    <row r="176" s="2" customFormat="1">
      <c r="A176" s="35"/>
      <c r="B176" s="36"/>
      <c r="C176" s="37"/>
      <c r="D176" s="228" t="s">
        <v>214</v>
      </c>
      <c r="E176" s="37"/>
      <c r="F176" s="233" t="s">
        <v>215</v>
      </c>
      <c r="G176" s="37"/>
      <c r="H176" s="37"/>
      <c r="I176" s="230"/>
      <c r="J176" s="37"/>
      <c r="K176" s="37"/>
      <c r="L176" s="41"/>
      <c r="M176" s="231"/>
      <c r="N176" s="232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214</v>
      </c>
      <c r="AU176" s="14" t="s">
        <v>87</v>
      </c>
    </row>
    <row r="177" s="2" customFormat="1" ht="16.5" customHeight="1">
      <c r="A177" s="35"/>
      <c r="B177" s="36"/>
      <c r="C177" s="215" t="s">
        <v>250</v>
      </c>
      <c r="D177" s="215" t="s">
        <v>120</v>
      </c>
      <c r="E177" s="216" t="s">
        <v>251</v>
      </c>
      <c r="F177" s="217" t="s">
        <v>252</v>
      </c>
      <c r="G177" s="218" t="s">
        <v>211</v>
      </c>
      <c r="H177" s="219">
        <v>1100</v>
      </c>
      <c r="I177" s="220"/>
      <c r="J177" s="221">
        <f>ROUND(I177*H177,2)</f>
        <v>0</v>
      </c>
      <c r="K177" s="217" t="s">
        <v>124</v>
      </c>
      <c r="L177" s="41"/>
      <c r="M177" s="222" t="s">
        <v>1</v>
      </c>
      <c r="N177" s="223" t="s">
        <v>42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125</v>
      </c>
      <c r="AT177" s="226" t="s">
        <v>120</v>
      </c>
      <c r="AU177" s="226" t="s">
        <v>87</v>
      </c>
      <c r="AY177" s="14" t="s">
        <v>117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85</v>
      </c>
      <c r="BK177" s="227">
        <f>ROUND(I177*H177,2)</f>
        <v>0</v>
      </c>
      <c r="BL177" s="14" t="s">
        <v>125</v>
      </c>
      <c r="BM177" s="226" t="s">
        <v>253</v>
      </c>
    </row>
    <row r="178" s="2" customFormat="1">
      <c r="A178" s="35"/>
      <c r="B178" s="36"/>
      <c r="C178" s="37"/>
      <c r="D178" s="228" t="s">
        <v>127</v>
      </c>
      <c r="E178" s="37"/>
      <c r="F178" s="229" t="s">
        <v>254</v>
      </c>
      <c r="G178" s="37"/>
      <c r="H178" s="37"/>
      <c r="I178" s="230"/>
      <c r="J178" s="37"/>
      <c r="K178" s="37"/>
      <c r="L178" s="41"/>
      <c r="M178" s="231"/>
      <c r="N178" s="232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127</v>
      </c>
      <c r="AU178" s="14" t="s">
        <v>87</v>
      </c>
    </row>
    <row r="179" s="2" customFormat="1">
      <c r="A179" s="35"/>
      <c r="B179" s="36"/>
      <c r="C179" s="37"/>
      <c r="D179" s="228" t="s">
        <v>214</v>
      </c>
      <c r="E179" s="37"/>
      <c r="F179" s="233" t="s">
        <v>221</v>
      </c>
      <c r="G179" s="37"/>
      <c r="H179" s="37"/>
      <c r="I179" s="230"/>
      <c r="J179" s="37"/>
      <c r="K179" s="37"/>
      <c r="L179" s="41"/>
      <c r="M179" s="231"/>
      <c r="N179" s="232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214</v>
      </c>
      <c r="AU179" s="14" t="s">
        <v>87</v>
      </c>
    </row>
    <row r="180" s="2" customFormat="1" ht="16.5" customHeight="1">
      <c r="A180" s="35"/>
      <c r="B180" s="36"/>
      <c r="C180" s="215" t="s">
        <v>255</v>
      </c>
      <c r="D180" s="215" t="s">
        <v>120</v>
      </c>
      <c r="E180" s="216" t="s">
        <v>256</v>
      </c>
      <c r="F180" s="217" t="s">
        <v>257</v>
      </c>
      <c r="G180" s="218" t="s">
        <v>211</v>
      </c>
      <c r="H180" s="219">
        <v>740</v>
      </c>
      <c r="I180" s="220"/>
      <c r="J180" s="221">
        <f>ROUND(I180*H180,2)</f>
        <v>0</v>
      </c>
      <c r="K180" s="217" t="s">
        <v>124</v>
      </c>
      <c r="L180" s="41"/>
      <c r="M180" s="222" t="s">
        <v>1</v>
      </c>
      <c r="N180" s="223" t="s">
        <v>42</v>
      </c>
      <c r="O180" s="88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125</v>
      </c>
      <c r="AT180" s="226" t="s">
        <v>120</v>
      </c>
      <c r="AU180" s="226" t="s">
        <v>87</v>
      </c>
      <c r="AY180" s="14" t="s">
        <v>117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85</v>
      </c>
      <c r="BK180" s="227">
        <f>ROUND(I180*H180,2)</f>
        <v>0</v>
      </c>
      <c r="BL180" s="14" t="s">
        <v>125</v>
      </c>
      <c r="BM180" s="226" t="s">
        <v>258</v>
      </c>
    </row>
    <row r="181" s="2" customFormat="1">
      <c r="A181" s="35"/>
      <c r="B181" s="36"/>
      <c r="C181" s="37"/>
      <c r="D181" s="228" t="s">
        <v>127</v>
      </c>
      <c r="E181" s="37"/>
      <c r="F181" s="229" t="s">
        <v>259</v>
      </c>
      <c r="G181" s="37"/>
      <c r="H181" s="37"/>
      <c r="I181" s="230"/>
      <c r="J181" s="37"/>
      <c r="K181" s="37"/>
      <c r="L181" s="41"/>
      <c r="M181" s="231"/>
      <c r="N181" s="232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127</v>
      </c>
      <c r="AU181" s="14" t="s">
        <v>87</v>
      </c>
    </row>
    <row r="182" s="2" customFormat="1">
      <c r="A182" s="35"/>
      <c r="B182" s="36"/>
      <c r="C182" s="37"/>
      <c r="D182" s="228" t="s">
        <v>214</v>
      </c>
      <c r="E182" s="37"/>
      <c r="F182" s="233" t="s">
        <v>227</v>
      </c>
      <c r="G182" s="37"/>
      <c r="H182" s="37"/>
      <c r="I182" s="230"/>
      <c r="J182" s="37"/>
      <c r="K182" s="37"/>
      <c r="L182" s="41"/>
      <c r="M182" s="231"/>
      <c r="N182" s="232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214</v>
      </c>
      <c r="AU182" s="14" t="s">
        <v>87</v>
      </c>
    </row>
    <row r="183" s="2" customFormat="1" ht="16.5" customHeight="1">
      <c r="A183" s="35"/>
      <c r="B183" s="36"/>
      <c r="C183" s="215" t="s">
        <v>260</v>
      </c>
      <c r="D183" s="215" t="s">
        <v>120</v>
      </c>
      <c r="E183" s="216" t="s">
        <v>261</v>
      </c>
      <c r="F183" s="217" t="s">
        <v>262</v>
      </c>
      <c r="G183" s="218" t="s">
        <v>211</v>
      </c>
      <c r="H183" s="219">
        <v>550</v>
      </c>
      <c r="I183" s="220"/>
      <c r="J183" s="221">
        <f>ROUND(I183*H183,2)</f>
        <v>0</v>
      </c>
      <c r="K183" s="217" t="s">
        <v>124</v>
      </c>
      <c r="L183" s="41"/>
      <c r="M183" s="222" t="s">
        <v>1</v>
      </c>
      <c r="N183" s="223" t="s">
        <v>42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125</v>
      </c>
      <c r="AT183" s="226" t="s">
        <v>120</v>
      </c>
      <c r="AU183" s="226" t="s">
        <v>87</v>
      </c>
      <c r="AY183" s="14" t="s">
        <v>117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85</v>
      </c>
      <c r="BK183" s="227">
        <f>ROUND(I183*H183,2)</f>
        <v>0</v>
      </c>
      <c r="BL183" s="14" t="s">
        <v>125</v>
      </c>
      <c r="BM183" s="226" t="s">
        <v>263</v>
      </c>
    </row>
    <row r="184" s="2" customFormat="1">
      <c r="A184" s="35"/>
      <c r="B184" s="36"/>
      <c r="C184" s="37"/>
      <c r="D184" s="228" t="s">
        <v>127</v>
      </c>
      <c r="E184" s="37"/>
      <c r="F184" s="229" t="s">
        <v>264</v>
      </c>
      <c r="G184" s="37"/>
      <c r="H184" s="37"/>
      <c r="I184" s="230"/>
      <c r="J184" s="37"/>
      <c r="K184" s="37"/>
      <c r="L184" s="41"/>
      <c r="M184" s="231"/>
      <c r="N184" s="232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127</v>
      </c>
      <c r="AU184" s="14" t="s">
        <v>87</v>
      </c>
    </row>
    <row r="185" s="2" customFormat="1">
      <c r="A185" s="35"/>
      <c r="B185" s="36"/>
      <c r="C185" s="37"/>
      <c r="D185" s="228" t="s">
        <v>214</v>
      </c>
      <c r="E185" s="37"/>
      <c r="F185" s="233" t="s">
        <v>232</v>
      </c>
      <c r="G185" s="37"/>
      <c r="H185" s="37"/>
      <c r="I185" s="230"/>
      <c r="J185" s="37"/>
      <c r="K185" s="37"/>
      <c r="L185" s="41"/>
      <c r="M185" s="231"/>
      <c r="N185" s="232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214</v>
      </c>
      <c r="AU185" s="14" t="s">
        <v>87</v>
      </c>
    </row>
    <row r="186" s="2" customFormat="1" ht="16.5" customHeight="1">
      <c r="A186" s="35"/>
      <c r="B186" s="36"/>
      <c r="C186" s="215" t="s">
        <v>265</v>
      </c>
      <c r="D186" s="215" t="s">
        <v>120</v>
      </c>
      <c r="E186" s="216" t="s">
        <v>266</v>
      </c>
      <c r="F186" s="217" t="s">
        <v>267</v>
      </c>
      <c r="G186" s="218" t="s">
        <v>211</v>
      </c>
      <c r="H186" s="219">
        <v>250</v>
      </c>
      <c r="I186" s="220"/>
      <c r="J186" s="221">
        <f>ROUND(I186*H186,2)</f>
        <v>0</v>
      </c>
      <c r="K186" s="217" t="s">
        <v>124</v>
      </c>
      <c r="L186" s="41"/>
      <c r="M186" s="222" t="s">
        <v>1</v>
      </c>
      <c r="N186" s="223" t="s">
        <v>42</v>
      </c>
      <c r="O186" s="88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125</v>
      </c>
      <c r="AT186" s="226" t="s">
        <v>120</v>
      </c>
      <c r="AU186" s="226" t="s">
        <v>87</v>
      </c>
      <c r="AY186" s="14" t="s">
        <v>117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85</v>
      </c>
      <c r="BK186" s="227">
        <f>ROUND(I186*H186,2)</f>
        <v>0</v>
      </c>
      <c r="BL186" s="14" t="s">
        <v>125</v>
      </c>
      <c r="BM186" s="226" t="s">
        <v>268</v>
      </c>
    </row>
    <row r="187" s="2" customFormat="1">
      <c r="A187" s="35"/>
      <c r="B187" s="36"/>
      <c r="C187" s="37"/>
      <c r="D187" s="228" t="s">
        <v>127</v>
      </c>
      <c r="E187" s="37"/>
      <c r="F187" s="229" t="s">
        <v>269</v>
      </c>
      <c r="G187" s="37"/>
      <c r="H187" s="37"/>
      <c r="I187" s="230"/>
      <c r="J187" s="37"/>
      <c r="K187" s="37"/>
      <c r="L187" s="41"/>
      <c r="M187" s="231"/>
      <c r="N187" s="232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127</v>
      </c>
      <c r="AU187" s="14" t="s">
        <v>87</v>
      </c>
    </row>
    <row r="188" s="2" customFormat="1">
      <c r="A188" s="35"/>
      <c r="B188" s="36"/>
      <c r="C188" s="37"/>
      <c r="D188" s="228" t="s">
        <v>214</v>
      </c>
      <c r="E188" s="37"/>
      <c r="F188" s="233" t="s">
        <v>238</v>
      </c>
      <c r="G188" s="37"/>
      <c r="H188" s="37"/>
      <c r="I188" s="230"/>
      <c r="J188" s="37"/>
      <c r="K188" s="37"/>
      <c r="L188" s="41"/>
      <c r="M188" s="231"/>
      <c r="N188" s="232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214</v>
      </c>
      <c r="AU188" s="14" t="s">
        <v>87</v>
      </c>
    </row>
    <row r="189" s="2" customFormat="1" ht="16.5" customHeight="1">
      <c r="A189" s="35"/>
      <c r="B189" s="36"/>
      <c r="C189" s="215" t="s">
        <v>270</v>
      </c>
      <c r="D189" s="215" t="s">
        <v>120</v>
      </c>
      <c r="E189" s="216" t="s">
        <v>271</v>
      </c>
      <c r="F189" s="217" t="s">
        <v>272</v>
      </c>
      <c r="G189" s="218" t="s">
        <v>211</v>
      </c>
      <c r="H189" s="219">
        <v>100</v>
      </c>
      <c r="I189" s="220"/>
      <c r="J189" s="221">
        <f>ROUND(I189*H189,2)</f>
        <v>0</v>
      </c>
      <c r="K189" s="217" t="s">
        <v>124</v>
      </c>
      <c r="L189" s="41"/>
      <c r="M189" s="222" t="s">
        <v>1</v>
      </c>
      <c r="N189" s="223" t="s">
        <v>42</v>
      </c>
      <c r="O189" s="88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125</v>
      </c>
      <c r="AT189" s="226" t="s">
        <v>120</v>
      </c>
      <c r="AU189" s="226" t="s">
        <v>87</v>
      </c>
      <c r="AY189" s="14" t="s">
        <v>117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85</v>
      </c>
      <c r="BK189" s="227">
        <f>ROUND(I189*H189,2)</f>
        <v>0</v>
      </c>
      <c r="BL189" s="14" t="s">
        <v>125</v>
      </c>
      <c r="BM189" s="226" t="s">
        <v>273</v>
      </c>
    </row>
    <row r="190" s="2" customFormat="1">
      <c r="A190" s="35"/>
      <c r="B190" s="36"/>
      <c r="C190" s="37"/>
      <c r="D190" s="228" t="s">
        <v>127</v>
      </c>
      <c r="E190" s="37"/>
      <c r="F190" s="229" t="s">
        <v>274</v>
      </c>
      <c r="G190" s="37"/>
      <c r="H190" s="37"/>
      <c r="I190" s="230"/>
      <c r="J190" s="37"/>
      <c r="K190" s="37"/>
      <c r="L190" s="41"/>
      <c r="M190" s="231"/>
      <c r="N190" s="232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127</v>
      </c>
      <c r="AU190" s="14" t="s">
        <v>87</v>
      </c>
    </row>
    <row r="191" s="2" customFormat="1">
      <c r="A191" s="35"/>
      <c r="B191" s="36"/>
      <c r="C191" s="37"/>
      <c r="D191" s="228" t="s">
        <v>214</v>
      </c>
      <c r="E191" s="37"/>
      <c r="F191" s="233" t="s">
        <v>244</v>
      </c>
      <c r="G191" s="37"/>
      <c r="H191" s="37"/>
      <c r="I191" s="230"/>
      <c r="J191" s="37"/>
      <c r="K191" s="37"/>
      <c r="L191" s="41"/>
      <c r="M191" s="231"/>
      <c r="N191" s="232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214</v>
      </c>
      <c r="AU191" s="14" t="s">
        <v>87</v>
      </c>
    </row>
    <row r="192" s="2" customFormat="1" ht="16.5" customHeight="1">
      <c r="A192" s="35"/>
      <c r="B192" s="36"/>
      <c r="C192" s="215" t="s">
        <v>275</v>
      </c>
      <c r="D192" s="215" t="s">
        <v>120</v>
      </c>
      <c r="E192" s="216" t="s">
        <v>276</v>
      </c>
      <c r="F192" s="217" t="s">
        <v>277</v>
      </c>
      <c r="G192" s="218" t="s">
        <v>211</v>
      </c>
      <c r="H192" s="219">
        <v>200</v>
      </c>
      <c r="I192" s="220"/>
      <c r="J192" s="221">
        <f>ROUND(I192*H192,2)</f>
        <v>0</v>
      </c>
      <c r="K192" s="217" t="s">
        <v>124</v>
      </c>
      <c r="L192" s="41"/>
      <c r="M192" s="222" t="s">
        <v>1</v>
      </c>
      <c r="N192" s="223" t="s">
        <v>42</v>
      </c>
      <c r="O192" s="88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125</v>
      </c>
      <c r="AT192" s="226" t="s">
        <v>120</v>
      </c>
      <c r="AU192" s="226" t="s">
        <v>87</v>
      </c>
      <c r="AY192" s="14" t="s">
        <v>117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85</v>
      </c>
      <c r="BK192" s="227">
        <f>ROUND(I192*H192,2)</f>
        <v>0</v>
      </c>
      <c r="BL192" s="14" t="s">
        <v>125</v>
      </c>
      <c r="BM192" s="226" t="s">
        <v>278</v>
      </c>
    </row>
    <row r="193" s="2" customFormat="1">
      <c r="A193" s="35"/>
      <c r="B193" s="36"/>
      <c r="C193" s="37"/>
      <c r="D193" s="228" t="s">
        <v>127</v>
      </c>
      <c r="E193" s="37"/>
      <c r="F193" s="229" t="s">
        <v>279</v>
      </c>
      <c r="G193" s="37"/>
      <c r="H193" s="37"/>
      <c r="I193" s="230"/>
      <c r="J193" s="37"/>
      <c r="K193" s="37"/>
      <c r="L193" s="41"/>
      <c r="M193" s="231"/>
      <c r="N193" s="232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127</v>
      </c>
      <c r="AU193" s="14" t="s">
        <v>87</v>
      </c>
    </row>
    <row r="194" s="2" customFormat="1">
      <c r="A194" s="35"/>
      <c r="B194" s="36"/>
      <c r="C194" s="37"/>
      <c r="D194" s="228" t="s">
        <v>214</v>
      </c>
      <c r="E194" s="37"/>
      <c r="F194" s="233" t="s">
        <v>215</v>
      </c>
      <c r="G194" s="37"/>
      <c r="H194" s="37"/>
      <c r="I194" s="230"/>
      <c r="J194" s="37"/>
      <c r="K194" s="37"/>
      <c r="L194" s="41"/>
      <c r="M194" s="231"/>
      <c r="N194" s="232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214</v>
      </c>
      <c r="AU194" s="14" t="s">
        <v>87</v>
      </c>
    </row>
    <row r="195" s="2" customFormat="1" ht="21.75" customHeight="1">
      <c r="A195" s="35"/>
      <c r="B195" s="36"/>
      <c r="C195" s="215" t="s">
        <v>280</v>
      </c>
      <c r="D195" s="215" t="s">
        <v>120</v>
      </c>
      <c r="E195" s="216" t="s">
        <v>281</v>
      </c>
      <c r="F195" s="217" t="s">
        <v>282</v>
      </c>
      <c r="G195" s="218" t="s">
        <v>211</v>
      </c>
      <c r="H195" s="219">
        <v>200</v>
      </c>
      <c r="I195" s="220"/>
      <c r="J195" s="221">
        <f>ROUND(I195*H195,2)</f>
        <v>0</v>
      </c>
      <c r="K195" s="217" t="s">
        <v>124</v>
      </c>
      <c r="L195" s="41"/>
      <c r="M195" s="222" t="s">
        <v>1</v>
      </c>
      <c r="N195" s="223" t="s">
        <v>42</v>
      </c>
      <c r="O195" s="88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125</v>
      </c>
      <c r="AT195" s="226" t="s">
        <v>120</v>
      </c>
      <c r="AU195" s="226" t="s">
        <v>87</v>
      </c>
      <c r="AY195" s="14" t="s">
        <v>117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85</v>
      </c>
      <c r="BK195" s="227">
        <f>ROUND(I195*H195,2)</f>
        <v>0</v>
      </c>
      <c r="BL195" s="14" t="s">
        <v>125</v>
      </c>
      <c r="BM195" s="226" t="s">
        <v>283</v>
      </c>
    </row>
    <row r="196" s="2" customFormat="1">
      <c r="A196" s="35"/>
      <c r="B196" s="36"/>
      <c r="C196" s="37"/>
      <c r="D196" s="228" t="s">
        <v>127</v>
      </c>
      <c r="E196" s="37"/>
      <c r="F196" s="229" t="s">
        <v>284</v>
      </c>
      <c r="G196" s="37"/>
      <c r="H196" s="37"/>
      <c r="I196" s="230"/>
      <c r="J196" s="37"/>
      <c r="K196" s="37"/>
      <c r="L196" s="41"/>
      <c r="M196" s="231"/>
      <c r="N196" s="232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127</v>
      </c>
      <c r="AU196" s="14" t="s">
        <v>87</v>
      </c>
    </row>
    <row r="197" s="2" customFormat="1">
      <c r="A197" s="35"/>
      <c r="B197" s="36"/>
      <c r="C197" s="37"/>
      <c r="D197" s="228" t="s">
        <v>214</v>
      </c>
      <c r="E197" s="37"/>
      <c r="F197" s="233" t="s">
        <v>221</v>
      </c>
      <c r="G197" s="37"/>
      <c r="H197" s="37"/>
      <c r="I197" s="230"/>
      <c r="J197" s="37"/>
      <c r="K197" s="37"/>
      <c r="L197" s="41"/>
      <c r="M197" s="231"/>
      <c r="N197" s="232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214</v>
      </c>
      <c r="AU197" s="14" t="s">
        <v>87</v>
      </c>
    </row>
    <row r="198" s="2" customFormat="1" ht="21.75" customHeight="1">
      <c r="A198" s="35"/>
      <c r="B198" s="36"/>
      <c r="C198" s="215" t="s">
        <v>285</v>
      </c>
      <c r="D198" s="215" t="s">
        <v>120</v>
      </c>
      <c r="E198" s="216" t="s">
        <v>286</v>
      </c>
      <c r="F198" s="217" t="s">
        <v>287</v>
      </c>
      <c r="G198" s="218" t="s">
        <v>211</v>
      </c>
      <c r="H198" s="219">
        <v>150</v>
      </c>
      <c r="I198" s="220"/>
      <c r="J198" s="221">
        <f>ROUND(I198*H198,2)</f>
        <v>0</v>
      </c>
      <c r="K198" s="217" t="s">
        <v>124</v>
      </c>
      <c r="L198" s="41"/>
      <c r="M198" s="222" t="s">
        <v>1</v>
      </c>
      <c r="N198" s="223" t="s">
        <v>42</v>
      </c>
      <c r="O198" s="88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125</v>
      </c>
      <c r="AT198" s="226" t="s">
        <v>120</v>
      </c>
      <c r="AU198" s="226" t="s">
        <v>87</v>
      </c>
      <c r="AY198" s="14" t="s">
        <v>117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85</v>
      </c>
      <c r="BK198" s="227">
        <f>ROUND(I198*H198,2)</f>
        <v>0</v>
      </c>
      <c r="BL198" s="14" t="s">
        <v>125</v>
      </c>
      <c r="BM198" s="226" t="s">
        <v>288</v>
      </c>
    </row>
    <row r="199" s="2" customFormat="1">
      <c r="A199" s="35"/>
      <c r="B199" s="36"/>
      <c r="C199" s="37"/>
      <c r="D199" s="228" t="s">
        <v>127</v>
      </c>
      <c r="E199" s="37"/>
      <c r="F199" s="229" t="s">
        <v>289</v>
      </c>
      <c r="G199" s="37"/>
      <c r="H199" s="37"/>
      <c r="I199" s="230"/>
      <c r="J199" s="37"/>
      <c r="K199" s="37"/>
      <c r="L199" s="41"/>
      <c r="M199" s="231"/>
      <c r="N199" s="232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127</v>
      </c>
      <c r="AU199" s="14" t="s">
        <v>87</v>
      </c>
    </row>
    <row r="200" s="2" customFormat="1">
      <c r="A200" s="35"/>
      <c r="B200" s="36"/>
      <c r="C200" s="37"/>
      <c r="D200" s="228" t="s">
        <v>214</v>
      </c>
      <c r="E200" s="37"/>
      <c r="F200" s="233" t="s">
        <v>227</v>
      </c>
      <c r="G200" s="37"/>
      <c r="H200" s="37"/>
      <c r="I200" s="230"/>
      <c r="J200" s="37"/>
      <c r="K200" s="37"/>
      <c r="L200" s="41"/>
      <c r="M200" s="231"/>
      <c r="N200" s="232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214</v>
      </c>
      <c r="AU200" s="14" t="s">
        <v>87</v>
      </c>
    </row>
    <row r="201" s="2" customFormat="1" ht="21.75" customHeight="1">
      <c r="A201" s="35"/>
      <c r="B201" s="36"/>
      <c r="C201" s="215" t="s">
        <v>290</v>
      </c>
      <c r="D201" s="215" t="s">
        <v>120</v>
      </c>
      <c r="E201" s="216" t="s">
        <v>291</v>
      </c>
      <c r="F201" s="217" t="s">
        <v>292</v>
      </c>
      <c r="G201" s="218" t="s">
        <v>211</v>
      </c>
      <c r="H201" s="219">
        <v>100</v>
      </c>
      <c r="I201" s="220"/>
      <c r="J201" s="221">
        <f>ROUND(I201*H201,2)</f>
        <v>0</v>
      </c>
      <c r="K201" s="217" t="s">
        <v>124</v>
      </c>
      <c r="L201" s="41"/>
      <c r="M201" s="222" t="s">
        <v>1</v>
      </c>
      <c r="N201" s="223" t="s">
        <v>42</v>
      </c>
      <c r="O201" s="88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6" t="s">
        <v>125</v>
      </c>
      <c r="AT201" s="226" t="s">
        <v>120</v>
      </c>
      <c r="AU201" s="226" t="s">
        <v>87</v>
      </c>
      <c r="AY201" s="14" t="s">
        <v>117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4" t="s">
        <v>85</v>
      </c>
      <c r="BK201" s="227">
        <f>ROUND(I201*H201,2)</f>
        <v>0</v>
      </c>
      <c r="BL201" s="14" t="s">
        <v>125</v>
      </c>
      <c r="BM201" s="226" t="s">
        <v>293</v>
      </c>
    </row>
    <row r="202" s="2" customFormat="1">
      <c r="A202" s="35"/>
      <c r="B202" s="36"/>
      <c r="C202" s="37"/>
      <c r="D202" s="228" t="s">
        <v>127</v>
      </c>
      <c r="E202" s="37"/>
      <c r="F202" s="229" t="s">
        <v>294</v>
      </c>
      <c r="G202" s="37"/>
      <c r="H202" s="37"/>
      <c r="I202" s="230"/>
      <c r="J202" s="37"/>
      <c r="K202" s="37"/>
      <c r="L202" s="41"/>
      <c r="M202" s="231"/>
      <c r="N202" s="232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127</v>
      </c>
      <c r="AU202" s="14" t="s">
        <v>87</v>
      </c>
    </row>
    <row r="203" s="2" customFormat="1">
      <c r="A203" s="35"/>
      <c r="B203" s="36"/>
      <c r="C203" s="37"/>
      <c r="D203" s="228" t="s">
        <v>214</v>
      </c>
      <c r="E203" s="37"/>
      <c r="F203" s="233" t="s">
        <v>232</v>
      </c>
      <c r="G203" s="37"/>
      <c r="H203" s="37"/>
      <c r="I203" s="230"/>
      <c r="J203" s="37"/>
      <c r="K203" s="37"/>
      <c r="L203" s="41"/>
      <c r="M203" s="231"/>
      <c r="N203" s="232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214</v>
      </c>
      <c r="AU203" s="14" t="s">
        <v>87</v>
      </c>
    </row>
    <row r="204" s="2" customFormat="1" ht="21.75" customHeight="1">
      <c r="A204" s="35"/>
      <c r="B204" s="36"/>
      <c r="C204" s="215" t="s">
        <v>295</v>
      </c>
      <c r="D204" s="215" t="s">
        <v>120</v>
      </c>
      <c r="E204" s="216" t="s">
        <v>296</v>
      </c>
      <c r="F204" s="217" t="s">
        <v>297</v>
      </c>
      <c r="G204" s="218" t="s">
        <v>211</v>
      </c>
      <c r="H204" s="219">
        <v>50</v>
      </c>
      <c r="I204" s="220"/>
      <c r="J204" s="221">
        <f>ROUND(I204*H204,2)</f>
        <v>0</v>
      </c>
      <c r="K204" s="217" t="s">
        <v>124</v>
      </c>
      <c r="L204" s="41"/>
      <c r="M204" s="222" t="s">
        <v>1</v>
      </c>
      <c r="N204" s="223" t="s">
        <v>42</v>
      </c>
      <c r="O204" s="88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125</v>
      </c>
      <c r="AT204" s="226" t="s">
        <v>120</v>
      </c>
      <c r="AU204" s="226" t="s">
        <v>87</v>
      </c>
      <c r="AY204" s="14" t="s">
        <v>117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85</v>
      </c>
      <c r="BK204" s="227">
        <f>ROUND(I204*H204,2)</f>
        <v>0</v>
      </c>
      <c r="BL204" s="14" t="s">
        <v>125</v>
      </c>
      <c r="BM204" s="226" t="s">
        <v>298</v>
      </c>
    </row>
    <row r="205" s="2" customFormat="1">
      <c r="A205" s="35"/>
      <c r="B205" s="36"/>
      <c r="C205" s="37"/>
      <c r="D205" s="228" t="s">
        <v>127</v>
      </c>
      <c r="E205" s="37"/>
      <c r="F205" s="229" t="s">
        <v>299</v>
      </c>
      <c r="G205" s="37"/>
      <c r="H205" s="37"/>
      <c r="I205" s="230"/>
      <c r="J205" s="37"/>
      <c r="K205" s="37"/>
      <c r="L205" s="41"/>
      <c r="M205" s="231"/>
      <c r="N205" s="232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127</v>
      </c>
      <c r="AU205" s="14" t="s">
        <v>87</v>
      </c>
    </row>
    <row r="206" s="2" customFormat="1">
      <c r="A206" s="35"/>
      <c r="B206" s="36"/>
      <c r="C206" s="37"/>
      <c r="D206" s="228" t="s">
        <v>214</v>
      </c>
      <c r="E206" s="37"/>
      <c r="F206" s="233" t="s">
        <v>238</v>
      </c>
      <c r="G206" s="37"/>
      <c r="H206" s="37"/>
      <c r="I206" s="230"/>
      <c r="J206" s="37"/>
      <c r="K206" s="37"/>
      <c r="L206" s="41"/>
      <c r="M206" s="231"/>
      <c r="N206" s="232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214</v>
      </c>
      <c r="AU206" s="14" t="s">
        <v>87</v>
      </c>
    </row>
    <row r="207" s="2" customFormat="1" ht="16.5" customHeight="1">
      <c r="A207" s="35"/>
      <c r="B207" s="36"/>
      <c r="C207" s="215" t="s">
        <v>300</v>
      </c>
      <c r="D207" s="215" t="s">
        <v>120</v>
      </c>
      <c r="E207" s="216" t="s">
        <v>301</v>
      </c>
      <c r="F207" s="217" t="s">
        <v>302</v>
      </c>
      <c r="G207" s="218" t="s">
        <v>211</v>
      </c>
      <c r="H207" s="219">
        <v>30</v>
      </c>
      <c r="I207" s="220"/>
      <c r="J207" s="221">
        <f>ROUND(I207*H207,2)</f>
        <v>0</v>
      </c>
      <c r="K207" s="217" t="s">
        <v>124</v>
      </c>
      <c r="L207" s="41"/>
      <c r="M207" s="222" t="s">
        <v>1</v>
      </c>
      <c r="N207" s="223" t="s">
        <v>42</v>
      </c>
      <c r="O207" s="88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6" t="s">
        <v>125</v>
      </c>
      <c r="AT207" s="226" t="s">
        <v>120</v>
      </c>
      <c r="AU207" s="226" t="s">
        <v>87</v>
      </c>
      <c r="AY207" s="14" t="s">
        <v>117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4" t="s">
        <v>85</v>
      </c>
      <c r="BK207" s="227">
        <f>ROUND(I207*H207,2)</f>
        <v>0</v>
      </c>
      <c r="BL207" s="14" t="s">
        <v>125</v>
      </c>
      <c r="BM207" s="226" t="s">
        <v>303</v>
      </c>
    </row>
    <row r="208" s="2" customFormat="1">
      <c r="A208" s="35"/>
      <c r="B208" s="36"/>
      <c r="C208" s="37"/>
      <c r="D208" s="228" t="s">
        <v>127</v>
      </c>
      <c r="E208" s="37"/>
      <c r="F208" s="229" t="s">
        <v>304</v>
      </c>
      <c r="G208" s="37"/>
      <c r="H208" s="37"/>
      <c r="I208" s="230"/>
      <c r="J208" s="37"/>
      <c r="K208" s="37"/>
      <c r="L208" s="41"/>
      <c r="M208" s="231"/>
      <c r="N208" s="232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127</v>
      </c>
      <c r="AU208" s="14" t="s">
        <v>87</v>
      </c>
    </row>
    <row r="209" s="2" customFormat="1">
      <c r="A209" s="35"/>
      <c r="B209" s="36"/>
      <c r="C209" s="37"/>
      <c r="D209" s="228" t="s">
        <v>214</v>
      </c>
      <c r="E209" s="37"/>
      <c r="F209" s="233" t="s">
        <v>244</v>
      </c>
      <c r="G209" s="37"/>
      <c r="H209" s="37"/>
      <c r="I209" s="230"/>
      <c r="J209" s="37"/>
      <c r="K209" s="37"/>
      <c r="L209" s="41"/>
      <c r="M209" s="231"/>
      <c r="N209" s="232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214</v>
      </c>
      <c r="AU209" s="14" t="s">
        <v>87</v>
      </c>
    </row>
    <row r="210" s="2" customFormat="1" ht="21.75" customHeight="1">
      <c r="A210" s="35"/>
      <c r="B210" s="36"/>
      <c r="C210" s="215" t="s">
        <v>305</v>
      </c>
      <c r="D210" s="215" t="s">
        <v>120</v>
      </c>
      <c r="E210" s="216" t="s">
        <v>306</v>
      </c>
      <c r="F210" s="217" t="s">
        <v>307</v>
      </c>
      <c r="G210" s="218" t="s">
        <v>211</v>
      </c>
      <c r="H210" s="219">
        <v>200</v>
      </c>
      <c r="I210" s="220"/>
      <c r="J210" s="221">
        <f>ROUND(I210*H210,2)</f>
        <v>0</v>
      </c>
      <c r="K210" s="217" t="s">
        <v>124</v>
      </c>
      <c r="L210" s="41"/>
      <c r="M210" s="222" t="s">
        <v>1</v>
      </c>
      <c r="N210" s="223" t="s">
        <v>42</v>
      </c>
      <c r="O210" s="88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6" t="s">
        <v>125</v>
      </c>
      <c r="AT210" s="226" t="s">
        <v>120</v>
      </c>
      <c r="AU210" s="226" t="s">
        <v>87</v>
      </c>
      <c r="AY210" s="14" t="s">
        <v>117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4" t="s">
        <v>85</v>
      </c>
      <c r="BK210" s="227">
        <f>ROUND(I210*H210,2)</f>
        <v>0</v>
      </c>
      <c r="BL210" s="14" t="s">
        <v>125</v>
      </c>
      <c r="BM210" s="226" t="s">
        <v>308</v>
      </c>
    </row>
    <row r="211" s="2" customFormat="1">
      <c r="A211" s="35"/>
      <c r="B211" s="36"/>
      <c r="C211" s="37"/>
      <c r="D211" s="228" t="s">
        <v>127</v>
      </c>
      <c r="E211" s="37"/>
      <c r="F211" s="229" t="s">
        <v>309</v>
      </c>
      <c r="G211" s="37"/>
      <c r="H211" s="37"/>
      <c r="I211" s="230"/>
      <c r="J211" s="37"/>
      <c r="K211" s="37"/>
      <c r="L211" s="41"/>
      <c r="M211" s="231"/>
      <c r="N211" s="232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127</v>
      </c>
      <c r="AU211" s="14" t="s">
        <v>87</v>
      </c>
    </row>
    <row r="212" s="2" customFormat="1">
      <c r="A212" s="35"/>
      <c r="B212" s="36"/>
      <c r="C212" s="37"/>
      <c r="D212" s="228" t="s">
        <v>214</v>
      </c>
      <c r="E212" s="37"/>
      <c r="F212" s="233" t="s">
        <v>215</v>
      </c>
      <c r="G212" s="37"/>
      <c r="H212" s="37"/>
      <c r="I212" s="230"/>
      <c r="J212" s="37"/>
      <c r="K212" s="37"/>
      <c r="L212" s="41"/>
      <c r="M212" s="231"/>
      <c r="N212" s="232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214</v>
      </c>
      <c r="AU212" s="14" t="s">
        <v>87</v>
      </c>
    </row>
    <row r="213" s="2" customFormat="1" ht="21.75" customHeight="1">
      <c r="A213" s="35"/>
      <c r="B213" s="36"/>
      <c r="C213" s="215" t="s">
        <v>310</v>
      </c>
      <c r="D213" s="215" t="s">
        <v>120</v>
      </c>
      <c r="E213" s="216" t="s">
        <v>311</v>
      </c>
      <c r="F213" s="217" t="s">
        <v>312</v>
      </c>
      <c r="G213" s="218" t="s">
        <v>211</v>
      </c>
      <c r="H213" s="219">
        <v>200</v>
      </c>
      <c r="I213" s="220"/>
      <c r="J213" s="221">
        <f>ROUND(I213*H213,2)</f>
        <v>0</v>
      </c>
      <c r="K213" s="217" t="s">
        <v>124</v>
      </c>
      <c r="L213" s="41"/>
      <c r="M213" s="222" t="s">
        <v>1</v>
      </c>
      <c r="N213" s="223" t="s">
        <v>42</v>
      </c>
      <c r="O213" s="88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6" t="s">
        <v>125</v>
      </c>
      <c r="AT213" s="226" t="s">
        <v>120</v>
      </c>
      <c r="AU213" s="226" t="s">
        <v>87</v>
      </c>
      <c r="AY213" s="14" t="s">
        <v>117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4" t="s">
        <v>85</v>
      </c>
      <c r="BK213" s="227">
        <f>ROUND(I213*H213,2)</f>
        <v>0</v>
      </c>
      <c r="BL213" s="14" t="s">
        <v>125</v>
      </c>
      <c r="BM213" s="226" t="s">
        <v>313</v>
      </c>
    </row>
    <row r="214" s="2" customFormat="1">
      <c r="A214" s="35"/>
      <c r="B214" s="36"/>
      <c r="C214" s="37"/>
      <c r="D214" s="228" t="s">
        <v>127</v>
      </c>
      <c r="E214" s="37"/>
      <c r="F214" s="229" t="s">
        <v>314</v>
      </c>
      <c r="G214" s="37"/>
      <c r="H214" s="37"/>
      <c r="I214" s="230"/>
      <c r="J214" s="37"/>
      <c r="K214" s="37"/>
      <c r="L214" s="41"/>
      <c r="M214" s="231"/>
      <c r="N214" s="232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127</v>
      </c>
      <c r="AU214" s="14" t="s">
        <v>87</v>
      </c>
    </row>
    <row r="215" s="2" customFormat="1">
      <c r="A215" s="35"/>
      <c r="B215" s="36"/>
      <c r="C215" s="37"/>
      <c r="D215" s="228" t="s">
        <v>214</v>
      </c>
      <c r="E215" s="37"/>
      <c r="F215" s="233" t="s">
        <v>221</v>
      </c>
      <c r="G215" s="37"/>
      <c r="H215" s="37"/>
      <c r="I215" s="230"/>
      <c r="J215" s="37"/>
      <c r="K215" s="37"/>
      <c r="L215" s="41"/>
      <c r="M215" s="231"/>
      <c r="N215" s="232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214</v>
      </c>
      <c r="AU215" s="14" t="s">
        <v>87</v>
      </c>
    </row>
    <row r="216" s="2" customFormat="1" ht="21.75" customHeight="1">
      <c r="A216" s="35"/>
      <c r="B216" s="36"/>
      <c r="C216" s="215" t="s">
        <v>315</v>
      </c>
      <c r="D216" s="215" t="s">
        <v>120</v>
      </c>
      <c r="E216" s="216" t="s">
        <v>316</v>
      </c>
      <c r="F216" s="217" t="s">
        <v>317</v>
      </c>
      <c r="G216" s="218" t="s">
        <v>211</v>
      </c>
      <c r="H216" s="219">
        <v>150</v>
      </c>
      <c r="I216" s="220"/>
      <c r="J216" s="221">
        <f>ROUND(I216*H216,2)</f>
        <v>0</v>
      </c>
      <c r="K216" s="217" t="s">
        <v>124</v>
      </c>
      <c r="L216" s="41"/>
      <c r="M216" s="222" t="s">
        <v>1</v>
      </c>
      <c r="N216" s="223" t="s">
        <v>42</v>
      </c>
      <c r="O216" s="88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6" t="s">
        <v>125</v>
      </c>
      <c r="AT216" s="226" t="s">
        <v>120</v>
      </c>
      <c r="AU216" s="226" t="s">
        <v>87</v>
      </c>
      <c r="AY216" s="14" t="s">
        <v>117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4" t="s">
        <v>85</v>
      </c>
      <c r="BK216" s="227">
        <f>ROUND(I216*H216,2)</f>
        <v>0</v>
      </c>
      <c r="BL216" s="14" t="s">
        <v>125</v>
      </c>
      <c r="BM216" s="226" t="s">
        <v>318</v>
      </c>
    </row>
    <row r="217" s="2" customFormat="1">
      <c r="A217" s="35"/>
      <c r="B217" s="36"/>
      <c r="C217" s="37"/>
      <c r="D217" s="228" t="s">
        <v>127</v>
      </c>
      <c r="E217" s="37"/>
      <c r="F217" s="229" t="s">
        <v>319</v>
      </c>
      <c r="G217" s="37"/>
      <c r="H217" s="37"/>
      <c r="I217" s="230"/>
      <c r="J217" s="37"/>
      <c r="K217" s="37"/>
      <c r="L217" s="41"/>
      <c r="M217" s="231"/>
      <c r="N217" s="232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127</v>
      </c>
      <c r="AU217" s="14" t="s">
        <v>87</v>
      </c>
    </row>
    <row r="218" s="2" customFormat="1">
      <c r="A218" s="35"/>
      <c r="B218" s="36"/>
      <c r="C218" s="37"/>
      <c r="D218" s="228" t="s">
        <v>214</v>
      </c>
      <c r="E218" s="37"/>
      <c r="F218" s="233" t="s">
        <v>227</v>
      </c>
      <c r="G218" s="37"/>
      <c r="H218" s="37"/>
      <c r="I218" s="230"/>
      <c r="J218" s="37"/>
      <c r="K218" s="37"/>
      <c r="L218" s="41"/>
      <c r="M218" s="231"/>
      <c r="N218" s="232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214</v>
      </c>
      <c r="AU218" s="14" t="s">
        <v>87</v>
      </c>
    </row>
    <row r="219" s="2" customFormat="1" ht="21.75" customHeight="1">
      <c r="A219" s="35"/>
      <c r="B219" s="36"/>
      <c r="C219" s="215" t="s">
        <v>320</v>
      </c>
      <c r="D219" s="215" t="s">
        <v>120</v>
      </c>
      <c r="E219" s="216" t="s">
        <v>321</v>
      </c>
      <c r="F219" s="217" t="s">
        <v>322</v>
      </c>
      <c r="G219" s="218" t="s">
        <v>211</v>
      </c>
      <c r="H219" s="219">
        <v>100</v>
      </c>
      <c r="I219" s="220"/>
      <c r="J219" s="221">
        <f>ROUND(I219*H219,2)</f>
        <v>0</v>
      </c>
      <c r="K219" s="217" t="s">
        <v>124</v>
      </c>
      <c r="L219" s="41"/>
      <c r="M219" s="222" t="s">
        <v>1</v>
      </c>
      <c r="N219" s="223" t="s">
        <v>42</v>
      </c>
      <c r="O219" s="88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6" t="s">
        <v>125</v>
      </c>
      <c r="AT219" s="226" t="s">
        <v>120</v>
      </c>
      <c r="AU219" s="226" t="s">
        <v>87</v>
      </c>
      <c r="AY219" s="14" t="s">
        <v>117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4" t="s">
        <v>85</v>
      </c>
      <c r="BK219" s="227">
        <f>ROUND(I219*H219,2)</f>
        <v>0</v>
      </c>
      <c r="BL219" s="14" t="s">
        <v>125</v>
      </c>
      <c r="BM219" s="226" t="s">
        <v>323</v>
      </c>
    </row>
    <row r="220" s="2" customFormat="1">
      <c r="A220" s="35"/>
      <c r="B220" s="36"/>
      <c r="C220" s="37"/>
      <c r="D220" s="228" t="s">
        <v>127</v>
      </c>
      <c r="E220" s="37"/>
      <c r="F220" s="229" t="s">
        <v>324</v>
      </c>
      <c r="G220" s="37"/>
      <c r="H220" s="37"/>
      <c r="I220" s="230"/>
      <c r="J220" s="37"/>
      <c r="K220" s="37"/>
      <c r="L220" s="41"/>
      <c r="M220" s="231"/>
      <c r="N220" s="232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127</v>
      </c>
      <c r="AU220" s="14" t="s">
        <v>87</v>
      </c>
    </row>
    <row r="221" s="2" customFormat="1">
      <c r="A221" s="35"/>
      <c r="B221" s="36"/>
      <c r="C221" s="37"/>
      <c r="D221" s="228" t="s">
        <v>214</v>
      </c>
      <c r="E221" s="37"/>
      <c r="F221" s="233" t="s">
        <v>232</v>
      </c>
      <c r="G221" s="37"/>
      <c r="H221" s="37"/>
      <c r="I221" s="230"/>
      <c r="J221" s="37"/>
      <c r="K221" s="37"/>
      <c r="L221" s="41"/>
      <c r="M221" s="231"/>
      <c r="N221" s="232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214</v>
      </c>
      <c r="AU221" s="14" t="s">
        <v>87</v>
      </c>
    </row>
    <row r="222" s="2" customFormat="1" ht="21.75" customHeight="1">
      <c r="A222" s="35"/>
      <c r="B222" s="36"/>
      <c r="C222" s="215" t="s">
        <v>325</v>
      </c>
      <c r="D222" s="215" t="s">
        <v>120</v>
      </c>
      <c r="E222" s="216" t="s">
        <v>326</v>
      </c>
      <c r="F222" s="217" t="s">
        <v>327</v>
      </c>
      <c r="G222" s="218" t="s">
        <v>211</v>
      </c>
      <c r="H222" s="219">
        <v>50</v>
      </c>
      <c r="I222" s="220"/>
      <c r="J222" s="221">
        <f>ROUND(I222*H222,2)</f>
        <v>0</v>
      </c>
      <c r="K222" s="217" t="s">
        <v>124</v>
      </c>
      <c r="L222" s="41"/>
      <c r="M222" s="222" t="s">
        <v>1</v>
      </c>
      <c r="N222" s="223" t="s">
        <v>42</v>
      </c>
      <c r="O222" s="88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6" t="s">
        <v>125</v>
      </c>
      <c r="AT222" s="226" t="s">
        <v>120</v>
      </c>
      <c r="AU222" s="226" t="s">
        <v>87</v>
      </c>
      <c r="AY222" s="14" t="s">
        <v>117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4" t="s">
        <v>85</v>
      </c>
      <c r="BK222" s="227">
        <f>ROUND(I222*H222,2)</f>
        <v>0</v>
      </c>
      <c r="BL222" s="14" t="s">
        <v>125</v>
      </c>
      <c r="BM222" s="226" t="s">
        <v>328</v>
      </c>
    </row>
    <row r="223" s="2" customFormat="1">
      <c r="A223" s="35"/>
      <c r="B223" s="36"/>
      <c r="C223" s="37"/>
      <c r="D223" s="228" t="s">
        <v>127</v>
      </c>
      <c r="E223" s="37"/>
      <c r="F223" s="229" t="s">
        <v>329</v>
      </c>
      <c r="G223" s="37"/>
      <c r="H223" s="37"/>
      <c r="I223" s="230"/>
      <c r="J223" s="37"/>
      <c r="K223" s="37"/>
      <c r="L223" s="41"/>
      <c r="M223" s="231"/>
      <c r="N223" s="232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127</v>
      </c>
      <c r="AU223" s="14" t="s">
        <v>87</v>
      </c>
    </row>
    <row r="224" s="2" customFormat="1">
      <c r="A224" s="35"/>
      <c r="B224" s="36"/>
      <c r="C224" s="37"/>
      <c r="D224" s="228" t="s">
        <v>214</v>
      </c>
      <c r="E224" s="37"/>
      <c r="F224" s="233" t="s">
        <v>238</v>
      </c>
      <c r="G224" s="37"/>
      <c r="H224" s="37"/>
      <c r="I224" s="230"/>
      <c r="J224" s="37"/>
      <c r="K224" s="37"/>
      <c r="L224" s="41"/>
      <c r="M224" s="231"/>
      <c r="N224" s="232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214</v>
      </c>
      <c r="AU224" s="14" t="s">
        <v>87</v>
      </c>
    </row>
    <row r="225" s="2" customFormat="1" ht="16.5" customHeight="1">
      <c r="A225" s="35"/>
      <c r="B225" s="36"/>
      <c r="C225" s="215" t="s">
        <v>330</v>
      </c>
      <c r="D225" s="215" t="s">
        <v>120</v>
      </c>
      <c r="E225" s="216" t="s">
        <v>331</v>
      </c>
      <c r="F225" s="217" t="s">
        <v>332</v>
      </c>
      <c r="G225" s="218" t="s">
        <v>211</v>
      </c>
      <c r="H225" s="219">
        <v>30</v>
      </c>
      <c r="I225" s="220"/>
      <c r="J225" s="221">
        <f>ROUND(I225*H225,2)</f>
        <v>0</v>
      </c>
      <c r="K225" s="217" t="s">
        <v>124</v>
      </c>
      <c r="L225" s="41"/>
      <c r="M225" s="222" t="s">
        <v>1</v>
      </c>
      <c r="N225" s="223" t="s">
        <v>42</v>
      </c>
      <c r="O225" s="88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6" t="s">
        <v>125</v>
      </c>
      <c r="AT225" s="226" t="s">
        <v>120</v>
      </c>
      <c r="AU225" s="226" t="s">
        <v>87</v>
      </c>
      <c r="AY225" s="14" t="s">
        <v>117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4" t="s">
        <v>85</v>
      </c>
      <c r="BK225" s="227">
        <f>ROUND(I225*H225,2)</f>
        <v>0</v>
      </c>
      <c r="BL225" s="14" t="s">
        <v>125</v>
      </c>
      <c r="BM225" s="226" t="s">
        <v>333</v>
      </c>
    </row>
    <row r="226" s="2" customFormat="1">
      <c r="A226" s="35"/>
      <c r="B226" s="36"/>
      <c r="C226" s="37"/>
      <c r="D226" s="228" t="s">
        <v>127</v>
      </c>
      <c r="E226" s="37"/>
      <c r="F226" s="229" t="s">
        <v>334</v>
      </c>
      <c r="G226" s="37"/>
      <c r="H226" s="37"/>
      <c r="I226" s="230"/>
      <c r="J226" s="37"/>
      <c r="K226" s="37"/>
      <c r="L226" s="41"/>
      <c r="M226" s="231"/>
      <c r="N226" s="232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127</v>
      </c>
      <c r="AU226" s="14" t="s">
        <v>87</v>
      </c>
    </row>
    <row r="227" s="2" customFormat="1">
      <c r="A227" s="35"/>
      <c r="B227" s="36"/>
      <c r="C227" s="37"/>
      <c r="D227" s="228" t="s">
        <v>214</v>
      </c>
      <c r="E227" s="37"/>
      <c r="F227" s="233" t="s">
        <v>244</v>
      </c>
      <c r="G227" s="37"/>
      <c r="H227" s="37"/>
      <c r="I227" s="230"/>
      <c r="J227" s="37"/>
      <c r="K227" s="37"/>
      <c r="L227" s="41"/>
      <c r="M227" s="231"/>
      <c r="N227" s="232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214</v>
      </c>
      <c r="AU227" s="14" t="s">
        <v>87</v>
      </c>
    </row>
    <row r="228" s="2" customFormat="1" ht="21.75" customHeight="1">
      <c r="A228" s="35"/>
      <c r="B228" s="36"/>
      <c r="C228" s="215" t="s">
        <v>335</v>
      </c>
      <c r="D228" s="215" t="s">
        <v>120</v>
      </c>
      <c r="E228" s="216" t="s">
        <v>336</v>
      </c>
      <c r="F228" s="217" t="s">
        <v>337</v>
      </c>
      <c r="G228" s="218" t="s">
        <v>211</v>
      </c>
      <c r="H228" s="219">
        <v>200</v>
      </c>
      <c r="I228" s="220"/>
      <c r="J228" s="221">
        <f>ROUND(I228*H228,2)</f>
        <v>0</v>
      </c>
      <c r="K228" s="217" t="s">
        <v>124</v>
      </c>
      <c r="L228" s="41"/>
      <c r="M228" s="222" t="s">
        <v>1</v>
      </c>
      <c r="N228" s="223" t="s">
        <v>42</v>
      </c>
      <c r="O228" s="88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6" t="s">
        <v>125</v>
      </c>
      <c r="AT228" s="226" t="s">
        <v>120</v>
      </c>
      <c r="AU228" s="226" t="s">
        <v>87</v>
      </c>
      <c r="AY228" s="14" t="s">
        <v>117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4" t="s">
        <v>85</v>
      </c>
      <c r="BK228" s="227">
        <f>ROUND(I228*H228,2)</f>
        <v>0</v>
      </c>
      <c r="BL228" s="14" t="s">
        <v>125</v>
      </c>
      <c r="BM228" s="226" t="s">
        <v>338</v>
      </c>
    </row>
    <row r="229" s="2" customFormat="1">
      <c r="A229" s="35"/>
      <c r="B229" s="36"/>
      <c r="C229" s="37"/>
      <c r="D229" s="228" t="s">
        <v>127</v>
      </c>
      <c r="E229" s="37"/>
      <c r="F229" s="229" t="s">
        <v>339</v>
      </c>
      <c r="G229" s="37"/>
      <c r="H229" s="37"/>
      <c r="I229" s="230"/>
      <c r="J229" s="37"/>
      <c r="K229" s="37"/>
      <c r="L229" s="41"/>
      <c r="M229" s="231"/>
      <c r="N229" s="232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127</v>
      </c>
      <c r="AU229" s="14" t="s">
        <v>87</v>
      </c>
    </row>
    <row r="230" s="2" customFormat="1">
      <c r="A230" s="35"/>
      <c r="B230" s="36"/>
      <c r="C230" s="37"/>
      <c r="D230" s="228" t="s">
        <v>214</v>
      </c>
      <c r="E230" s="37"/>
      <c r="F230" s="233" t="s">
        <v>215</v>
      </c>
      <c r="G230" s="37"/>
      <c r="H230" s="37"/>
      <c r="I230" s="230"/>
      <c r="J230" s="37"/>
      <c r="K230" s="37"/>
      <c r="L230" s="41"/>
      <c r="M230" s="231"/>
      <c r="N230" s="232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214</v>
      </c>
      <c r="AU230" s="14" t="s">
        <v>87</v>
      </c>
    </row>
    <row r="231" s="2" customFormat="1" ht="21.75" customHeight="1">
      <c r="A231" s="35"/>
      <c r="B231" s="36"/>
      <c r="C231" s="215" t="s">
        <v>340</v>
      </c>
      <c r="D231" s="215" t="s">
        <v>120</v>
      </c>
      <c r="E231" s="216" t="s">
        <v>341</v>
      </c>
      <c r="F231" s="217" t="s">
        <v>342</v>
      </c>
      <c r="G231" s="218" t="s">
        <v>211</v>
      </c>
      <c r="H231" s="219">
        <v>200</v>
      </c>
      <c r="I231" s="220"/>
      <c r="J231" s="221">
        <f>ROUND(I231*H231,2)</f>
        <v>0</v>
      </c>
      <c r="K231" s="217" t="s">
        <v>124</v>
      </c>
      <c r="L231" s="41"/>
      <c r="M231" s="222" t="s">
        <v>1</v>
      </c>
      <c r="N231" s="223" t="s">
        <v>42</v>
      </c>
      <c r="O231" s="88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6" t="s">
        <v>125</v>
      </c>
      <c r="AT231" s="226" t="s">
        <v>120</v>
      </c>
      <c r="AU231" s="226" t="s">
        <v>87</v>
      </c>
      <c r="AY231" s="14" t="s">
        <v>117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4" t="s">
        <v>85</v>
      </c>
      <c r="BK231" s="227">
        <f>ROUND(I231*H231,2)</f>
        <v>0</v>
      </c>
      <c r="BL231" s="14" t="s">
        <v>125</v>
      </c>
      <c r="BM231" s="226" t="s">
        <v>343</v>
      </c>
    </row>
    <row r="232" s="2" customFormat="1">
      <c r="A232" s="35"/>
      <c r="B232" s="36"/>
      <c r="C232" s="37"/>
      <c r="D232" s="228" t="s">
        <v>127</v>
      </c>
      <c r="E232" s="37"/>
      <c r="F232" s="229" t="s">
        <v>344</v>
      </c>
      <c r="G232" s="37"/>
      <c r="H232" s="37"/>
      <c r="I232" s="230"/>
      <c r="J232" s="37"/>
      <c r="K232" s="37"/>
      <c r="L232" s="41"/>
      <c r="M232" s="231"/>
      <c r="N232" s="232"/>
      <c r="O232" s="88"/>
      <c r="P232" s="88"/>
      <c r="Q232" s="88"/>
      <c r="R232" s="88"/>
      <c r="S232" s="88"/>
      <c r="T232" s="8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127</v>
      </c>
      <c r="AU232" s="14" t="s">
        <v>87</v>
      </c>
    </row>
    <row r="233" s="2" customFormat="1">
      <c r="A233" s="35"/>
      <c r="B233" s="36"/>
      <c r="C233" s="37"/>
      <c r="D233" s="228" t="s">
        <v>214</v>
      </c>
      <c r="E233" s="37"/>
      <c r="F233" s="233" t="s">
        <v>221</v>
      </c>
      <c r="G233" s="37"/>
      <c r="H233" s="37"/>
      <c r="I233" s="230"/>
      <c r="J233" s="37"/>
      <c r="K233" s="37"/>
      <c r="L233" s="41"/>
      <c r="M233" s="231"/>
      <c r="N233" s="232"/>
      <c r="O233" s="88"/>
      <c r="P233" s="88"/>
      <c r="Q233" s="88"/>
      <c r="R233" s="88"/>
      <c r="S233" s="88"/>
      <c r="T233" s="89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214</v>
      </c>
      <c r="AU233" s="14" t="s">
        <v>87</v>
      </c>
    </row>
    <row r="234" s="2" customFormat="1" ht="21.75" customHeight="1">
      <c r="A234" s="35"/>
      <c r="B234" s="36"/>
      <c r="C234" s="215" t="s">
        <v>345</v>
      </c>
      <c r="D234" s="215" t="s">
        <v>120</v>
      </c>
      <c r="E234" s="216" t="s">
        <v>346</v>
      </c>
      <c r="F234" s="217" t="s">
        <v>347</v>
      </c>
      <c r="G234" s="218" t="s">
        <v>211</v>
      </c>
      <c r="H234" s="219">
        <v>150</v>
      </c>
      <c r="I234" s="220"/>
      <c r="J234" s="221">
        <f>ROUND(I234*H234,2)</f>
        <v>0</v>
      </c>
      <c r="K234" s="217" t="s">
        <v>124</v>
      </c>
      <c r="L234" s="41"/>
      <c r="M234" s="222" t="s">
        <v>1</v>
      </c>
      <c r="N234" s="223" t="s">
        <v>42</v>
      </c>
      <c r="O234" s="88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6" t="s">
        <v>125</v>
      </c>
      <c r="AT234" s="226" t="s">
        <v>120</v>
      </c>
      <c r="AU234" s="226" t="s">
        <v>87</v>
      </c>
      <c r="AY234" s="14" t="s">
        <v>117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4" t="s">
        <v>85</v>
      </c>
      <c r="BK234" s="227">
        <f>ROUND(I234*H234,2)</f>
        <v>0</v>
      </c>
      <c r="BL234" s="14" t="s">
        <v>125</v>
      </c>
      <c r="BM234" s="226" t="s">
        <v>348</v>
      </c>
    </row>
    <row r="235" s="2" customFormat="1">
      <c r="A235" s="35"/>
      <c r="B235" s="36"/>
      <c r="C235" s="37"/>
      <c r="D235" s="228" t="s">
        <v>127</v>
      </c>
      <c r="E235" s="37"/>
      <c r="F235" s="229" t="s">
        <v>349</v>
      </c>
      <c r="G235" s="37"/>
      <c r="H235" s="37"/>
      <c r="I235" s="230"/>
      <c r="J235" s="37"/>
      <c r="K235" s="37"/>
      <c r="L235" s="41"/>
      <c r="M235" s="231"/>
      <c r="N235" s="232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127</v>
      </c>
      <c r="AU235" s="14" t="s">
        <v>87</v>
      </c>
    </row>
    <row r="236" s="2" customFormat="1">
      <c r="A236" s="35"/>
      <c r="B236" s="36"/>
      <c r="C236" s="37"/>
      <c r="D236" s="228" t="s">
        <v>214</v>
      </c>
      <c r="E236" s="37"/>
      <c r="F236" s="233" t="s">
        <v>227</v>
      </c>
      <c r="G236" s="37"/>
      <c r="H236" s="37"/>
      <c r="I236" s="230"/>
      <c r="J236" s="37"/>
      <c r="K236" s="37"/>
      <c r="L236" s="41"/>
      <c r="M236" s="231"/>
      <c r="N236" s="232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214</v>
      </c>
      <c r="AU236" s="14" t="s">
        <v>87</v>
      </c>
    </row>
    <row r="237" s="2" customFormat="1" ht="21.75" customHeight="1">
      <c r="A237" s="35"/>
      <c r="B237" s="36"/>
      <c r="C237" s="215" t="s">
        <v>350</v>
      </c>
      <c r="D237" s="215" t="s">
        <v>120</v>
      </c>
      <c r="E237" s="216" t="s">
        <v>351</v>
      </c>
      <c r="F237" s="217" t="s">
        <v>352</v>
      </c>
      <c r="G237" s="218" t="s">
        <v>211</v>
      </c>
      <c r="H237" s="219">
        <v>100</v>
      </c>
      <c r="I237" s="220"/>
      <c r="J237" s="221">
        <f>ROUND(I237*H237,2)</f>
        <v>0</v>
      </c>
      <c r="K237" s="217" t="s">
        <v>124</v>
      </c>
      <c r="L237" s="41"/>
      <c r="M237" s="222" t="s">
        <v>1</v>
      </c>
      <c r="N237" s="223" t="s">
        <v>42</v>
      </c>
      <c r="O237" s="88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6" t="s">
        <v>125</v>
      </c>
      <c r="AT237" s="226" t="s">
        <v>120</v>
      </c>
      <c r="AU237" s="226" t="s">
        <v>87</v>
      </c>
      <c r="AY237" s="14" t="s">
        <v>117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4" t="s">
        <v>85</v>
      </c>
      <c r="BK237" s="227">
        <f>ROUND(I237*H237,2)</f>
        <v>0</v>
      </c>
      <c r="BL237" s="14" t="s">
        <v>125</v>
      </c>
      <c r="BM237" s="226" t="s">
        <v>353</v>
      </c>
    </row>
    <row r="238" s="2" customFormat="1">
      <c r="A238" s="35"/>
      <c r="B238" s="36"/>
      <c r="C238" s="37"/>
      <c r="D238" s="228" t="s">
        <v>127</v>
      </c>
      <c r="E238" s="37"/>
      <c r="F238" s="229" t="s">
        <v>354</v>
      </c>
      <c r="G238" s="37"/>
      <c r="H238" s="37"/>
      <c r="I238" s="230"/>
      <c r="J238" s="37"/>
      <c r="K238" s="37"/>
      <c r="L238" s="41"/>
      <c r="M238" s="231"/>
      <c r="N238" s="232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127</v>
      </c>
      <c r="AU238" s="14" t="s">
        <v>87</v>
      </c>
    </row>
    <row r="239" s="2" customFormat="1">
      <c r="A239" s="35"/>
      <c r="B239" s="36"/>
      <c r="C239" s="37"/>
      <c r="D239" s="228" t="s">
        <v>214</v>
      </c>
      <c r="E239" s="37"/>
      <c r="F239" s="233" t="s">
        <v>232</v>
      </c>
      <c r="G239" s="37"/>
      <c r="H239" s="37"/>
      <c r="I239" s="230"/>
      <c r="J239" s="37"/>
      <c r="K239" s="37"/>
      <c r="L239" s="41"/>
      <c r="M239" s="231"/>
      <c r="N239" s="232"/>
      <c r="O239" s="88"/>
      <c r="P239" s="88"/>
      <c r="Q239" s="88"/>
      <c r="R239" s="88"/>
      <c r="S239" s="88"/>
      <c r="T239" s="89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214</v>
      </c>
      <c r="AU239" s="14" t="s">
        <v>87</v>
      </c>
    </row>
    <row r="240" s="2" customFormat="1" ht="21.75" customHeight="1">
      <c r="A240" s="35"/>
      <c r="B240" s="36"/>
      <c r="C240" s="215" t="s">
        <v>355</v>
      </c>
      <c r="D240" s="215" t="s">
        <v>120</v>
      </c>
      <c r="E240" s="216" t="s">
        <v>356</v>
      </c>
      <c r="F240" s="217" t="s">
        <v>357</v>
      </c>
      <c r="G240" s="218" t="s">
        <v>211</v>
      </c>
      <c r="H240" s="219">
        <v>50</v>
      </c>
      <c r="I240" s="220"/>
      <c r="J240" s="221">
        <f>ROUND(I240*H240,2)</f>
        <v>0</v>
      </c>
      <c r="K240" s="217" t="s">
        <v>124</v>
      </c>
      <c r="L240" s="41"/>
      <c r="M240" s="222" t="s">
        <v>1</v>
      </c>
      <c r="N240" s="223" t="s">
        <v>42</v>
      </c>
      <c r="O240" s="88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6" t="s">
        <v>125</v>
      </c>
      <c r="AT240" s="226" t="s">
        <v>120</v>
      </c>
      <c r="AU240" s="226" t="s">
        <v>87</v>
      </c>
      <c r="AY240" s="14" t="s">
        <v>117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4" t="s">
        <v>85</v>
      </c>
      <c r="BK240" s="227">
        <f>ROUND(I240*H240,2)</f>
        <v>0</v>
      </c>
      <c r="BL240" s="14" t="s">
        <v>125</v>
      </c>
      <c r="BM240" s="226" t="s">
        <v>358</v>
      </c>
    </row>
    <row r="241" s="2" customFormat="1">
      <c r="A241" s="35"/>
      <c r="B241" s="36"/>
      <c r="C241" s="37"/>
      <c r="D241" s="228" t="s">
        <v>127</v>
      </c>
      <c r="E241" s="37"/>
      <c r="F241" s="229" t="s">
        <v>359</v>
      </c>
      <c r="G241" s="37"/>
      <c r="H241" s="37"/>
      <c r="I241" s="230"/>
      <c r="J241" s="37"/>
      <c r="K241" s="37"/>
      <c r="L241" s="41"/>
      <c r="M241" s="231"/>
      <c r="N241" s="232"/>
      <c r="O241" s="88"/>
      <c r="P241" s="88"/>
      <c r="Q241" s="88"/>
      <c r="R241" s="88"/>
      <c r="S241" s="88"/>
      <c r="T241" s="89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127</v>
      </c>
      <c r="AU241" s="14" t="s">
        <v>87</v>
      </c>
    </row>
    <row r="242" s="2" customFormat="1">
      <c r="A242" s="35"/>
      <c r="B242" s="36"/>
      <c r="C242" s="37"/>
      <c r="D242" s="228" t="s">
        <v>214</v>
      </c>
      <c r="E242" s="37"/>
      <c r="F242" s="233" t="s">
        <v>238</v>
      </c>
      <c r="G242" s="37"/>
      <c r="H242" s="37"/>
      <c r="I242" s="230"/>
      <c r="J242" s="37"/>
      <c r="K242" s="37"/>
      <c r="L242" s="41"/>
      <c r="M242" s="231"/>
      <c r="N242" s="232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214</v>
      </c>
      <c r="AU242" s="14" t="s">
        <v>87</v>
      </c>
    </row>
    <row r="243" s="2" customFormat="1" ht="16.5" customHeight="1">
      <c r="A243" s="35"/>
      <c r="B243" s="36"/>
      <c r="C243" s="215" t="s">
        <v>360</v>
      </c>
      <c r="D243" s="215" t="s">
        <v>120</v>
      </c>
      <c r="E243" s="216" t="s">
        <v>361</v>
      </c>
      <c r="F243" s="217" t="s">
        <v>362</v>
      </c>
      <c r="G243" s="218" t="s">
        <v>211</v>
      </c>
      <c r="H243" s="219">
        <v>30</v>
      </c>
      <c r="I243" s="220"/>
      <c r="J243" s="221">
        <f>ROUND(I243*H243,2)</f>
        <v>0</v>
      </c>
      <c r="K243" s="217" t="s">
        <v>124</v>
      </c>
      <c r="L243" s="41"/>
      <c r="M243" s="222" t="s">
        <v>1</v>
      </c>
      <c r="N243" s="223" t="s">
        <v>42</v>
      </c>
      <c r="O243" s="88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6" t="s">
        <v>125</v>
      </c>
      <c r="AT243" s="226" t="s">
        <v>120</v>
      </c>
      <c r="AU243" s="226" t="s">
        <v>87</v>
      </c>
      <c r="AY243" s="14" t="s">
        <v>117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4" t="s">
        <v>85</v>
      </c>
      <c r="BK243" s="227">
        <f>ROUND(I243*H243,2)</f>
        <v>0</v>
      </c>
      <c r="BL243" s="14" t="s">
        <v>125</v>
      </c>
      <c r="BM243" s="226" t="s">
        <v>363</v>
      </c>
    </row>
    <row r="244" s="2" customFormat="1">
      <c r="A244" s="35"/>
      <c r="B244" s="36"/>
      <c r="C244" s="37"/>
      <c r="D244" s="228" t="s">
        <v>127</v>
      </c>
      <c r="E244" s="37"/>
      <c r="F244" s="229" t="s">
        <v>364</v>
      </c>
      <c r="G244" s="37"/>
      <c r="H244" s="37"/>
      <c r="I244" s="230"/>
      <c r="J244" s="37"/>
      <c r="K244" s="37"/>
      <c r="L244" s="41"/>
      <c r="M244" s="231"/>
      <c r="N244" s="232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127</v>
      </c>
      <c r="AU244" s="14" t="s">
        <v>87</v>
      </c>
    </row>
    <row r="245" s="2" customFormat="1">
      <c r="A245" s="35"/>
      <c r="B245" s="36"/>
      <c r="C245" s="37"/>
      <c r="D245" s="228" t="s">
        <v>214</v>
      </c>
      <c r="E245" s="37"/>
      <c r="F245" s="233" t="s">
        <v>244</v>
      </c>
      <c r="G245" s="37"/>
      <c r="H245" s="37"/>
      <c r="I245" s="230"/>
      <c r="J245" s="37"/>
      <c r="K245" s="37"/>
      <c r="L245" s="41"/>
      <c r="M245" s="231"/>
      <c r="N245" s="232"/>
      <c r="O245" s="88"/>
      <c r="P245" s="88"/>
      <c r="Q245" s="88"/>
      <c r="R245" s="88"/>
      <c r="S245" s="88"/>
      <c r="T245" s="89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214</v>
      </c>
      <c r="AU245" s="14" t="s">
        <v>87</v>
      </c>
    </row>
    <row r="246" s="2" customFormat="1" ht="21.75" customHeight="1">
      <c r="A246" s="35"/>
      <c r="B246" s="36"/>
      <c r="C246" s="215" t="s">
        <v>365</v>
      </c>
      <c r="D246" s="215" t="s">
        <v>120</v>
      </c>
      <c r="E246" s="216" t="s">
        <v>366</v>
      </c>
      <c r="F246" s="217" t="s">
        <v>367</v>
      </c>
      <c r="G246" s="218" t="s">
        <v>211</v>
      </c>
      <c r="H246" s="219">
        <v>200</v>
      </c>
      <c r="I246" s="220"/>
      <c r="J246" s="221">
        <f>ROUND(I246*H246,2)</f>
        <v>0</v>
      </c>
      <c r="K246" s="217" t="s">
        <v>124</v>
      </c>
      <c r="L246" s="41"/>
      <c r="M246" s="222" t="s">
        <v>1</v>
      </c>
      <c r="N246" s="223" t="s">
        <v>42</v>
      </c>
      <c r="O246" s="88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6" t="s">
        <v>125</v>
      </c>
      <c r="AT246" s="226" t="s">
        <v>120</v>
      </c>
      <c r="AU246" s="226" t="s">
        <v>87</v>
      </c>
      <c r="AY246" s="14" t="s">
        <v>117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4" t="s">
        <v>85</v>
      </c>
      <c r="BK246" s="227">
        <f>ROUND(I246*H246,2)</f>
        <v>0</v>
      </c>
      <c r="BL246" s="14" t="s">
        <v>125</v>
      </c>
      <c r="BM246" s="226" t="s">
        <v>368</v>
      </c>
    </row>
    <row r="247" s="2" customFormat="1">
      <c r="A247" s="35"/>
      <c r="B247" s="36"/>
      <c r="C247" s="37"/>
      <c r="D247" s="228" t="s">
        <v>127</v>
      </c>
      <c r="E247" s="37"/>
      <c r="F247" s="229" t="s">
        <v>369</v>
      </c>
      <c r="G247" s="37"/>
      <c r="H247" s="37"/>
      <c r="I247" s="230"/>
      <c r="J247" s="37"/>
      <c r="K247" s="37"/>
      <c r="L247" s="41"/>
      <c r="M247" s="231"/>
      <c r="N247" s="232"/>
      <c r="O247" s="88"/>
      <c r="P247" s="88"/>
      <c r="Q247" s="88"/>
      <c r="R247" s="88"/>
      <c r="S247" s="88"/>
      <c r="T247" s="89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127</v>
      </c>
      <c r="AU247" s="14" t="s">
        <v>87</v>
      </c>
    </row>
    <row r="248" s="2" customFormat="1">
      <c r="A248" s="35"/>
      <c r="B248" s="36"/>
      <c r="C248" s="37"/>
      <c r="D248" s="228" t="s">
        <v>214</v>
      </c>
      <c r="E248" s="37"/>
      <c r="F248" s="233" t="s">
        <v>215</v>
      </c>
      <c r="G248" s="37"/>
      <c r="H248" s="37"/>
      <c r="I248" s="230"/>
      <c r="J248" s="37"/>
      <c r="K248" s="37"/>
      <c r="L248" s="41"/>
      <c r="M248" s="231"/>
      <c r="N248" s="232"/>
      <c r="O248" s="88"/>
      <c r="P248" s="88"/>
      <c r="Q248" s="88"/>
      <c r="R248" s="88"/>
      <c r="S248" s="88"/>
      <c r="T248" s="89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214</v>
      </c>
      <c r="AU248" s="14" t="s">
        <v>87</v>
      </c>
    </row>
    <row r="249" s="2" customFormat="1" ht="21.75" customHeight="1">
      <c r="A249" s="35"/>
      <c r="B249" s="36"/>
      <c r="C249" s="215" t="s">
        <v>370</v>
      </c>
      <c r="D249" s="215" t="s">
        <v>120</v>
      </c>
      <c r="E249" s="216" t="s">
        <v>371</v>
      </c>
      <c r="F249" s="217" t="s">
        <v>372</v>
      </c>
      <c r="G249" s="218" t="s">
        <v>211</v>
      </c>
      <c r="H249" s="219">
        <v>200</v>
      </c>
      <c r="I249" s="220"/>
      <c r="J249" s="221">
        <f>ROUND(I249*H249,2)</f>
        <v>0</v>
      </c>
      <c r="K249" s="217" t="s">
        <v>124</v>
      </c>
      <c r="L249" s="41"/>
      <c r="M249" s="222" t="s">
        <v>1</v>
      </c>
      <c r="N249" s="223" t="s">
        <v>42</v>
      </c>
      <c r="O249" s="88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6" t="s">
        <v>125</v>
      </c>
      <c r="AT249" s="226" t="s">
        <v>120</v>
      </c>
      <c r="AU249" s="226" t="s">
        <v>87</v>
      </c>
      <c r="AY249" s="14" t="s">
        <v>117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4" t="s">
        <v>85</v>
      </c>
      <c r="BK249" s="227">
        <f>ROUND(I249*H249,2)</f>
        <v>0</v>
      </c>
      <c r="BL249" s="14" t="s">
        <v>125</v>
      </c>
      <c r="BM249" s="226" t="s">
        <v>373</v>
      </c>
    </row>
    <row r="250" s="2" customFormat="1">
      <c r="A250" s="35"/>
      <c r="B250" s="36"/>
      <c r="C250" s="37"/>
      <c r="D250" s="228" t="s">
        <v>127</v>
      </c>
      <c r="E250" s="37"/>
      <c r="F250" s="229" t="s">
        <v>374</v>
      </c>
      <c r="G250" s="37"/>
      <c r="H250" s="37"/>
      <c r="I250" s="230"/>
      <c r="J250" s="37"/>
      <c r="K250" s="37"/>
      <c r="L250" s="41"/>
      <c r="M250" s="231"/>
      <c r="N250" s="232"/>
      <c r="O250" s="88"/>
      <c r="P250" s="88"/>
      <c r="Q250" s="88"/>
      <c r="R250" s="88"/>
      <c r="S250" s="88"/>
      <c r="T250" s="89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127</v>
      </c>
      <c r="AU250" s="14" t="s">
        <v>87</v>
      </c>
    </row>
    <row r="251" s="2" customFormat="1">
      <c r="A251" s="35"/>
      <c r="B251" s="36"/>
      <c r="C251" s="37"/>
      <c r="D251" s="228" t="s">
        <v>214</v>
      </c>
      <c r="E251" s="37"/>
      <c r="F251" s="233" t="s">
        <v>221</v>
      </c>
      <c r="G251" s="37"/>
      <c r="H251" s="37"/>
      <c r="I251" s="230"/>
      <c r="J251" s="37"/>
      <c r="K251" s="37"/>
      <c r="L251" s="41"/>
      <c r="M251" s="231"/>
      <c r="N251" s="232"/>
      <c r="O251" s="88"/>
      <c r="P251" s="88"/>
      <c r="Q251" s="88"/>
      <c r="R251" s="88"/>
      <c r="S251" s="88"/>
      <c r="T251" s="89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214</v>
      </c>
      <c r="AU251" s="14" t="s">
        <v>87</v>
      </c>
    </row>
    <row r="252" s="2" customFormat="1" ht="21.75" customHeight="1">
      <c r="A252" s="35"/>
      <c r="B252" s="36"/>
      <c r="C252" s="215" t="s">
        <v>375</v>
      </c>
      <c r="D252" s="215" t="s">
        <v>120</v>
      </c>
      <c r="E252" s="216" t="s">
        <v>376</v>
      </c>
      <c r="F252" s="217" t="s">
        <v>377</v>
      </c>
      <c r="G252" s="218" t="s">
        <v>211</v>
      </c>
      <c r="H252" s="219">
        <v>150</v>
      </c>
      <c r="I252" s="220"/>
      <c r="J252" s="221">
        <f>ROUND(I252*H252,2)</f>
        <v>0</v>
      </c>
      <c r="K252" s="217" t="s">
        <v>124</v>
      </c>
      <c r="L252" s="41"/>
      <c r="M252" s="222" t="s">
        <v>1</v>
      </c>
      <c r="N252" s="223" t="s">
        <v>42</v>
      </c>
      <c r="O252" s="88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6" t="s">
        <v>125</v>
      </c>
      <c r="AT252" s="226" t="s">
        <v>120</v>
      </c>
      <c r="AU252" s="226" t="s">
        <v>87</v>
      </c>
      <c r="AY252" s="14" t="s">
        <v>117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4" t="s">
        <v>85</v>
      </c>
      <c r="BK252" s="227">
        <f>ROUND(I252*H252,2)</f>
        <v>0</v>
      </c>
      <c r="BL252" s="14" t="s">
        <v>125</v>
      </c>
      <c r="BM252" s="226" t="s">
        <v>378</v>
      </c>
    </row>
    <row r="253" s="2" customFormat="1">
      <c r="A253" s="35"/>
      <c r="B253" s="36"/>
      <c r="C253" s="37"/>
      <c r="D253" s="228" t="s">
        <v>127</v>
      </c>
      <c r="E253" s="37"/>
      <c r="F253" s="229" t="s">
        <v>379</v>
      </c>
      <c r="G253" s="37"/>
      <c r="H253" s="37"/>
      <c r="I253" s="230"/>
      <c r="J253" s="37"/>
      <c r="K253" s="37"/>
      <c r="L253" s="41"/>
      <c r="M253" s="231"/>
      <c r="N253" s="232"/>
      <c r="O253" s="88"/>
      <c r="P253" s="88"/>
      <c r="Q253" s="88"/>
      <c r="R253" s="88"/>
      <c r="S253" s="88"/>
      <c r="T253" s="89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4" t="s">
        <v>127</v>
      </c>
      <c r="AU253" s="14" t="s">
        <v>87</v>
      </c>
    </row>
    <row r="254" s="2" customFormat="1">
      <c r="A254" s="35"/>
      <c r="B254" s="36"/>
      <c r="C254" s="37"/>
      <c r="D254" s="228" t="s">
        <v>214</v>
      </c>
      <c r="E254" s="37"/>
      <c r="F254" s="233" t="s">
        <v>227</v>
      </c>
      <c r="G254" s="37"/>
      <c r="H254" s="37"/>
      <c r="I254" s="230"/>
      <c r="J254" s="37"/>
      <c r="K254" s="37"/>
      <c r="L254" s="41"/>
      <c r="M254" s="231"/>
      <c r="N254" s="232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214</v>
      </c>
      <c r="AU254" s="14" t="s">
        <v>87</v>
      </c>
    </row>
    <row r="255" s="2" customFormat="1" ht="21.75" customHeight="1">
      <c r="A255" s="35"/>
      <c r="B255" s="36"/>
      <c r="C255" s="215" t="s">
        <v>380</v>
      </c>
      <c r="D255" s="215" t="s">
        <v>120</v>
      </c>
      <c r="E255" s="216" t="s">
        <v>381</v>
      </c>
      <c r="F255" s="217" t="s">
        <v>382</v>
      </c>
      <c r="G255" s="218" t="s">
        <v>211</v>
      </c>
      <c r="H255" s="219">
        <v>100</v>
      </c>
      <c r="I255" s="220"/>
      <c r="J255" s="221">
        <f>ROUND(I255*H255,2)</f>
        <v>0</v>
      </c>
      <c r="K255" s="217" t="s">
        <v>124</v>
      </c>
      <c r="L255" s="41"/>
      <c r="M255" s="222" t="s">
        <v>1</v>
      </c>
      <c r="N255" s="223" t="s">
        <v>42</v>
      </c>
      <c r="O255" s="88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6" t="s">
        <v>125</v>
      </c>
      <c r="AT255" s="226" t="s">
        <v>120</v>
      </c>
      <c r="AU255" s="226" t="s">
        <v>87</v>
      </c>
      <c r="AY255" s="14" t="s">
        <v>117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4" t="s">
        <v>85</v>
      </c>
      <c r="BK255" s="227">
        <f>ROUND(I255*H255,2)</f>
        <v>0</v>
      </c>
      <c r="BL255" s="14" t="s">
        <v>125</v>
      </c>
      <c r="BM255" s="226" t="s">
        <v>383</v>
      </c>
    </row>
    <row r="256" s="2" customFormat="1">
      <c r="A256" s="35"/>
      <c r="B256" s="36"/>
      <c r="C256" s="37"/>
      <c r="D256" s="228" t="s">
        <v>127</v>
      </c>
      <c r="E256" s="37"/>
      <c r="F256" s="229" t="s">
        <v>384</v>
      </c>
      <c r="G256" s="37"/>
      <c r="H256" s="37"/>
      <c r="I256" s="230"/>
      <c r="J256" s="37"/>
      <c r="K256" s="37"/>
      <c r="L256" s="41"/>
      <c r="M256" s="231"/>
      <c r="N256" s="232"/>
      <c r="O256" s="88"/>
      <c r="P256" s="88"/>
      <c r="Q256" s="88"/>
      <c r="R256" s="88"/>
      <c r="S256" s="88"/>
      <c r="T256" s="89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127</v>
      </c>
      <c r="AU256" s="14" t="s">
        <v>87</v>
      </c>
    </row>
    <row r="257" s="2" customFormat="1">
      <c r="A257" s="35"/>
      <c r="B257" s="36"/>
      <c r="C257" s="37"/>
      <c r="D257" s="228" t="s">
        <v>214</v>
      </c>
      <c r="E257" s="37"/>
      <c r="F257" s="233" t="s">
        <v>232</v>
      </c>
      <c r="G257" s="37"/>
      <c r="H257" s="37"/>
      <c r="I257" s="230"/>
      <c r="J257" s="37"/>
      <c r="K257" s="37"/>
      <c r="L257" s="41"/>
      <c r="M257" s="231"/>
      <c r="N257" s="232"/>
      <c r="O257" s="88"/>
      <c r="P257" s="88"/>
      <c r="Q257" s="88"/>
      <c r="R257" s="88"/>
      <c r="S257" s="88"/>
      <c r="T257" s="89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214</v>
      </c>
      <c r="AU257" s="14" t="s">
        <v>87</v>
      </c>
    </row>
    <row r="258" s="2" customFormat="1" ht="21.75" customHeight="1">
      <c r="A258" s="35"/>
      <c r="B258" s="36"/>
      <c r="C258" s="215" t="s">
        <v>385</v>
      </c>
      <c r="D258" s="215" t="s">
        <v>120</v>
      </c>
      <c r="E258" s="216" t="s">
        <v>386</v>
      </c>
      <c r="F258" s="217" t="s">
        <v>387</v>
      </c>
      <c r="G258" s="218" t="s">
        <v>211</v>
      </c>
      <c r="H258" s="219">
        <v>50</v>
      </c>
      <c r="I258" s="220"/>
      <c r="J258" s="221">
        <f>ROUND(I258*H258,2)</f>
        <v>0</v>
      </c>
      <c r="K258" s="217" t="s">
        <v>124</v>
      </c>
      <c r="L258" s="41"/>
      <c r="M258" s="222" t="s">
        <v>1</v>
      </c>
      <c r="N258" s="223" t="s">
        <v>42</v>
      </c>
      <c r="O258" s="88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6" t="s">
        <v>125</v>
      </c>
      <c r="AT258" s="226" t="s">
        <v>120</v>
      </c>
      <c r="AU258" s="226" t="s">
        <v>87</v>
      </c>
      <c r="AY258" s="14" t="s">
        <v>117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4" t="s">
        <v>85</v>
      </c>
      <c r="BK258" s="227">
        <f>ROUND(I258*H258,2)</f>
        <v>0</v>
      </c>
      <c r="BL258" s="14" t="s">
        <v>125</v>
      </c>
      <c r="BM258" s="226" t="s">
        <v>388</v>
      </c>
    </row>
    <row r="259" s="2" customFormat="1">
      <c r="A259" s="35"/>
      <c r="B259" s="36"/>
      <c r="C259" s="37"/>
      <c r="D259" s="228" t="s">
        <v>127</v>
      </c>
      <c r="E259" s="37"/>
      <c r="F259" s="229" t="s">
        <v>389</v>
      </c>
      <c r="G259" s="37"/>
      <c r="H259" s="37"/>
      <c r="I259" s="230"/>
      <c r="J259" s="37"/>
      <c r="K259" s="37"/>
      <c r="L259" s="41"/>
      <c r="M259" s="231"/>
      <c r="N259" s="232"/>
      <c r="O259" s="88"/>
      <c r="P259" s="88"/>
      <c r="Q259" s="88"/>
      <c r="R259" s="88"/>
      <c r="S259" s="88"/>
      <c r="T259" s="89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4" t="s">
        <v>127</v>
      </c>
      <c r="AU259" s="14" t="s">
        <v>87</v>
      </c>
    </row>
    <row r="260" s="2" customFormat="1">
      <c r="A260" s="35"/>
      <c r="B260" s="36"/>
      <c r="C260" s="37"/>
      <c r="D260" s="228" t="s">
        <v>214</v>
      </c>
      <c r="E260" s="37"/>
      <c r="F260" s="233" t="s">
        <v>238</v>
      </c>
      <c r="G260" s="37"/>
      <c r="H260" s="37"/>
      <c r="I260" s="230"/>
      <c r="J260" s="37"/>
      <c r="K260" s="37"/>
      <c r="L260" s="41"/>
      <c r="M260" s="231"/>
      <c r="N260" s="232"/>
      <c r="O260" s="88"/>
      <c r="P260" s="88"/>
      <c r="Q260" s="88"/>
      <c r="R260" s="88"/>
      <c r="S260" s="88"/>
      <c r="T260" s="89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214</v>
      </c>
      <c r="AU260" s="14" t="s">
        <v>87</v>
      </c>
    </row>
    <row r="261" s="2" customFormat="1" ht="16.5" customHeight="1">
      <c r="A261" s="35"/>
      <c r="B261" s="36"/>
      <c r="C261" s="215" t="s">
        <v>390</v>
      </c>
      <c r="D261" s="215" t="s">
        <v>120</v>
      </c>
      <c r="E261" s="216" t="s">
        <v>391</v>
      </c>
      <c r="F261" s="217" t="s">
        <v>392</v>
      </c>
      <c r="G261" s="218" t="s">
        <v>211</v>
      </c>
      <c r="H261" s="219">
        <v>30</v>
      </c>
      <c r="I261" s="220"/>
      <c r="J261" s="221">
        <f>ROUND(I261*H261,2)</f>
        <v>0</v>
      </c>
      <c r="K261" s="217" t="s">
        <v>124</v>
      </c>
      <c r="L261" s="41"/>
      <c r="M261" s="222" t="s">
        <v>1</v>
      </c>
      <c r="N261" s="223" t="s">
        <v>42</v>
      </c>
      <c r="O261" s="88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6" t="s">
        <v>125</v>
      </c>
      <c r="AT261" s="226" t="s">
        <v>120</v>
      </c>
      <c r="AU261" s="226" t="s">
        <v>87</v>
      </c>
      <c r="AY261" s="14" t="s">
        <v>117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4" t="s">
        <v>85</v>
      </c>
      <c r="BK261" s="227">
        <f>ROUND(I261*H261,2)</f>
        <v>0</v>
      </c>
      <c r="BL261" s="14" t="s">
        <v>125</v>
      </c>
      <c r="BM261" s="226" t="s">
        <v>393</v>
      </c>
    </row>
    <row r="262" s="2" customFormat="1">
      <c r="A262" s="35"/>
      <c r="B262" s="36"/>
      <c r="C262" s="37"/>
      <c r="D262" s="228" t="s">
        <v>127</v>
      </c>
      <c r="E262" s="37"/>
      <c r="F262" s="229" t="s">
        <v>394</v>
      </c>
      <c r="G262" s="37"/>
      <c r="H262" s="37"/>
      <c r="I262" s="230"/>
      <c r="J262" s="37"/>
      <c r="K262" s="37"/>
      <c r="L262" s="41"/>
      <c r="M262" s="231"/>
      <c r="N262" s="232"/>
      <c r="O262" s="88"/>
      <c r="P262" s="88"/>
      <c r="Q262" s="88"/>
      <c r="R262" s="88"/>
      <c r="S262" s="88"/>
      <c r="T262" s="89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127</v>
      </c>
      <c r="AU262" s="14" t="s">
        <v>87</v>
      </c>
    </row>
    <row r="263" s="2" customFormat="1">
      <c r="A263" s="35"/>
      <c r="B263" s="36"/>
      <c r="C263" s="37"/>
      <c r="D263" s="228" t="s">
        <v>214</v>
      </c>
      <c r="E263" s="37"/>
      <c r="F263" s="233" t="s">
        <v>244</v>
      </c>
      <c r="G263" s="37"/>
      <c r="H263" s="37"/>
      <c r="I263" s="230"/>
      <c r="J263" s="37"/>
      <c r="K263" s="37"/>
      <c r="L263" s="41"/>
      <c r="M263" s="231"/>
      <c r="N263" s="232"/>
      <c r="O263" s="88"/>
      <c r="P263" s="88"/>
      <c r="Q263" s="88"/>
      <c r="R263" s="88"/>
      <c r="S263" s="88"/>
      <c r="T263" s="89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4" t="s">
        <v>214</v>
      </c>
      <c r="AU263" s="14" t="s">
        <v>87</v>
      </c>
    </row>
    <row r="264" s="2" customFormat="1" ht="16.5" customHeight="1">
      <c r="A264" s="35"/>
      <c r="B264" s="36"/>
      <c r="C264" s="215" t="s">
        <v>395</v>
      </c>
      <c r="D264" s="215" t="s">
        <v>120</v>
      </c>
      <c r="E264" s="216" t="s">
        <v>396</v>
      </c>
      <c r="F264" s="217" t="s">
        <v>397</v>
      </c>
      <c r="G264" s="218" t="s">
        <v>211</v>
      </c>
      <c r="H264" s="219">
        <v>10</v>
      </c>
      <c r="I264" s="220"/>
      <c r="J264" s="221">
        <f>ROUND(I264*H264,2)</f>
        <v>0</v>
      </c>
      <c r="K264" s="217" t="s">
        <v>124</v>
      </c>
      <c r="L264" s="41"/>
      <c r="M264" s="222" t="s">
        <v>1</v>
      </c>
      <c r="N264" s="223" t="s">
        <v>42</v>
      </c>
      <c r="O264" s="88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6" t="s">
        <v>125</v>
      </c>
      <c r="AT264" s="226" t="s">
        <v>120</v>
      </c>
      <c r="AU264" s="226" t="s">
        <v>87</v>
      </c>
      <c r="AY264" s="14" t="s">
        <v>117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4" t="s">
        <v>85</v>
      </c>
      <c r="BK264" s="227">
        <f>ROUND(I264*H264,2)</f>
        <v>0</v>
      </c>
      <c r="BL264" s="14" t="s">
        <v>125</v>
      </c>
      <c r="BM264" s="226" t="s">
        <v>398</v>
      </c>
    </row>
    <row r="265" s="2" customFormat="1">
      <c r="A265" s="35"/>
      <c r="B265" s="36"/>
      <c r="C265" s="37"/>
      <c r="D265" s="228" t="s">
        <v>127</v>
      </c>
      <c r="E265" s="37"/>
      <c r="F265" s="229" t="s">
        <v>399</v>
      </c>
      <c r="G265" s="37"/>
      <c r="H265" s="37"/>
      <c r="I265" s="230"/>
      <c r="J265" s="37"/>
      <c r="K265" s="37"/>
      <c r="L265" s="41"/>
      <c r="M265" s="231"/>
      <c r="N265" s="232"/>
      <c r="O265" s="88"/>
      <c r="P265" s="88"/>
      <c r="Q265" s="88"/>
      <c r="R265" s="88"/>
      <c r="S265" s="88"/>
      <c r="T265" s="89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4" t="s">
        <v>127</v>
      </c>
      <c r="AU265" s="14" t="s">
        <v>87</v>
      </c>
    </row>
    <row r="266" s="2" customFormat="1" ht="16.5" customHeight="1">
      <c r="A266" s="35"/>
      <c r="B266" s="36"/>
      <c r="C266" s="215" t="s">
        <v>400</v>
      </c>
      <c r="D266" s="215" t="s">
        <v>120</v>
      </c>
      <c r="E266" s="216" t="s">
        <v>401</v>
      </c>
      <c r="F266" s="217" t="s">
        <v>402</v>
      </c>
      <c r="G266" s="218" t="s">
        <v>211</v>
      </c>
      <c r="H266" s="219">
        <v>10</v>
      </c>
      <c r="I266" s="220"/>
      <c r="J266" s="221">
        <f>ROUND(I266*H266,2)</f>
        <v>0</v>
      </c>
      <c r="K266" s="217" t="s">
        <v>124</v>
      </c>
      <c r="L266" s="41"/>
      <c r="M266" s="222" t="s">
        <v>1</v>
      </c>
      <c r="N266" s="223" t="s">
        <v>42</v>
      </c>
      <c r="O266" s="88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6" t="s">
        <v>125</v>
      </c>
      <c r="AT266" s="226" t="s">
        <v>120</v>
      </c>
      <c r="AU266" s="226" t="s">
        <v>87</v>
      </c>
      <c r="AY266" s="14" t="s">
        <v>117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4" t="s">
        <v>85</v>
      </c>
      <c r="BK266" s="227">
        <f>ROUND(I266*H266,2)</f>
        <v>0</v>
      </c>
      <c r="BL266" s="14" t="s">
        <v>125</v>
      </c>
      <c r="BM266" s="226" t="s">
        <v>403</v>
      </c>
    </row>
    <row r="267" s="2" customFormat="1">
      <c r="A267" s="35"/>
      <c r="B267" s="36"/>
      <c r="C267" s="37"/>
      <c r="D267" s="228" t="s">
        <v>127</v>
      </c>
      <c r="E267" s="37"/>
      <c r="F267" s="229" t="s">
        <v>404</v>
      </c>
      <c r="G267" s="37"/>
      <c r="H267" s="37"/>
      <c r="I267" s="230"/>
      <c r="J267" s="37"/>
      <c r="K267" s="37"/>
      <c r="L267" s="41"/>
      <c r="M267" s="231"/>
      <c r="N267" s="232"/>
      <c r="O267" s="88"/>
      <c r="P267" s="88"/>
      <c r="Q267" s="88"/>
      <c r="R267" s="88"/>
      <c r="S267" s="88"/>
      <c r="T267" s="89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4" t="s">
        <v>127</v>
      </c>
      <c r="AU267" s="14" t="s">
        <v>87</v>
      </c>
    </row>
    <row r="268" s="2" customFormat="1" ht="16.5" customHeight="1">
      <c r="A268" s="35"/>
      <c r="B268" s="36"/>
      <c r="C268" s="215" t="s">
        <v>405</v>
      </c>
      <c r="D268" s="215" t="s">
        <v>120</v>
      </c>
      <c r="E268" s="216" t="s">
        <v>406</v>
      </c>
      <c r="F268" s="217" t="s">
        <v>407</v>
      </c>
      <c r="G268" s="218" t="s">
        <v>211</v>
      </c>
      <c r="H268" s="219">
        <v>10</v>
      </c>
      <c r="I268" s="220"/>
      <c r="J268" s="221">
        <f>ROUND(I268*H268,2)</f>
        <v>0</v>
      </c>
      <c r="K268" s="217" t="s">
        <v>124</v>
      </c>
      <c r="L268" s="41"/>
      <c r="M268" s="222" t="s">
        <v>1</v>
      </c>
      <c r="N268" s="223" t="s">
        <v>42</v>
      </c>
      <c r="O268" s="88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6" t="s">
        <v>125</v>
      </c>
      <c r="AT268" s="226" t="s">
        <v>120</v>
      </c>
      <c r="AU268" s="226" t="s">
        <v>87</v>
      </c>
      <c r="AY268" s="14" t="s">
        <v>117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4" t="s">
        <v>85</v>
      </c>
      <c r="BK268" s="227">
        <f>ROUND(I268*H268,2)</f>
        <v>0</v>
      </c>
      <c r="BL268" s="14" t="s">
        <v>125</v>
      </c>
      <c r="BM268" s="226" t="s">
        <v>408</v>
      </c>
    </row>
    <row r="269" s="2" customFormat="1">
      <c r="A269" s="35"/>
      <c r="B269" s="36"/>
      <c r="C269" s="37"/>
      <c r="D269" s="228" t="s">
        <v>127</v>
      </c>
      <c r="E269" s="37"/>
      <c r="F269" s="229" t="s">
        <v>409</v>
      </c>
      <c r="G269" s="37"/>
      <c r="H269" s="37"/>
      <c r="I269" s="230"/>
      <c r="J269" s="37"/>
      <c r="K269" s="37"/>
      <c r="L269" s="41"/>
      <c r="M269" s="231"/>
      <c r="N269" s="232"/>
      <c r="O269" s="88"/>
      <c r="P269" s="88"/>
      <c r="Q269" s="88"/>
      <c r="R269" s="88"/>
      <c r="S269" s="88"/>
      <c r="T269" s="89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4" t="s">
        <v>127</v>
      </c>
      <c r="AU269" s="14" t="s">
        <v>87</v>
      </c>
    </row>
    <row r="270" s="2" customFormat="1" ht="16.5" customHeight="1">
      <c r="A270" s="35"/>
      <c r="B270" s="36"/>
      <c r="C270" s="215" t="s">
        <v>410</v>
      </c>
      <c r="D270" s="215" t="s">
        <v>120</v>
      </c>
      <c r="E270" s="216" t="s">
        <v>411</v>
      </c>
      <c r="F270" s="217" t="s">
        <v>412</v>
      </c>
      <c r="G270" s="218" t="s">
        <v>211</v>
      </c>
      <c r="H270" s="219">
        <v>10</v>
      </c>
      <c r="I270" s="220"/>
      <c r="J270" s="221">
        <f>ROUND(I270*H270,2)</f>
        <v>0</v>
      </c>
      <c r="K270" s="217" t="s">
        <v>124</v>
      </c>
      <c r="L270" s="41"/>
      <c r="M270" s="222" t="s">
        <v>1</v>
      </c>
      <c r="N270" s="223" t="s">
        <v>42</v>
      </c>
      <c r="O270" s="88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6" t="s">
        <v>125</v>
      </c>
      <c r="AT270" s="226" t="s">
        <v>120</v>
      </c>
      <c r="AU270" s="226" t="s">
        <v>87</v>
      </c>
      <c r="AY270" s="14" t="s">
        <v>117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4" t="s">
        <v>85</v>
      </c>
      <c r="BK270" s="227">
        <f>ROUND(I270*H270,2)</f>
        <v>0</v>
      </c>
      <c r="BL270" s="14" t="s">
        <v>125</v>
      </c>
      <c r="BM270" s="226" t="s">
        <v>413</v>
      </c>
    </row>
    <row r="271" s="2" customFormat="1">
      <c r="A271" s="35"/>
      <c r="B271" s="36"/>
      <c r="C271" s="37"/>
      <c r="D271" s="228" t="s">
        <v>127</v>
      </c>
      <c r="E271" s="37"/>
      <c r="F271" s="229" t="s">
        <v>414</v>
      </c>
      <c r="G271" s="37"/>
      <c r="H271" s="37"/>
      <c r="I271" s="230"/>
      <c r="J271" s="37"/>
      <c r="K271" s="37"/>
      <c r="L271" s="41"/>
      <c r="M271" s="231"/>
      <c r="N271" s="232"/>
      <c r="O271" s="88"/>
      <c r="P271" s="88"/>
      <c r="Q271" s="88"/>
      <c r="R271" s="88"/>
      <c r="S271" s="88"/>
      <c r="T271" s="89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4" t="s">
        <v>127</v>
      </c>
      <c r="AU271" s="14" t="s">
        <v>87</v>
      </c>
    </row>
    <row r="272" s="2" customFormat="1" ht="16.5" customHeight="1">
      <c r="A272" s="35"/>
      <c r="B272" s="36"/>
      <c r="C272" s="215" t="s">
        <v>415</v>
      </c>
      <c r="D272" s="215" t="s">
        <v>120</v>
      </c>
      <c r="E272" s="216" t="s">
        <v>416</v>
      </c>
      <c r="F272" s="217" t="s">
        <v>417</v>
      </c>
      <c r="G272" s="218" t="s">
        <v>211</v>
      </c>
      <c r="H272" s="219">
        <v>10</v>
      </c>
      <c r="I272" s="220"/>
      <c r="J272" s="221">
        <f>ROUND(I272*H272,2)</f>
        <v>0</v>
      </c>
      <c r="K272" s="217" t="s">
        <v>124</v>
      </c>
      <c r="L272" s="41"/>
      <c r="M272" s="222" t="s">
        <v>1</v>
      </c>
      <c r="N272" s="223" t="s">
        <v>42</v>
      </c>
      <c r="O272" s="88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6" t="s">
        <v>125</v>
      </c>
      <c r="AT272" s="226" t="s">
        <v>120</v>
      </c>
      <c r="AU272" s="226" t="s">
        <v>87</v>
      </c>
      <c r="AY272" s="14" t="s">
        <v>117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4" t="s">
        <v>85</v>
      </c>
      <c r="BK272" s="227">
        <f>ROUND(I272*H272,2)</f>
        <v>0</v>
      </c>
      <c r="BL272" s="14" t="s">
        <v>125</v>
      </c>
      <c r="BM272" s="226" t="s">
        <v>418</v>
      </c>
    </row>
    <row r="273" s="2" customFormat="1">
      <c r="A273" s="35"/>
      <c r="B273" s="36"/>
      <c r="C273" s="37"/>
      <c r="D273" s="228" t="s">
        <v>127</v>
      </c>
      <c r="E273" s="37"/>
      <c r="F273" s="229" t="s">
        <v>419</v>
      </c>
      <c r="G273" s="37"/>
      <c r="H273" s="37"/>
      <c r="I273" s="230"/>
      <c r="J273" s="37"/>
      <c r="K273" s="37"/>
      <c r="L273" s="41"/>
      <c r="M273" s="231"/>
      <c r="N273" s="232"/>
      <c r="O273" s="88"/>
      <c r="P273" s="88"/>
      <c r="Q273" s="88"/>
      <c r="R273" s="88"/>
      <c r="S273" s="88"/>
      <c r="T273" s="89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4" t="s">
        <v>127</v>
      </c>
      <c r="AU273" s="14" t="s">
        <v>87</v>
      </c>
    </row>
    <row r="274" s="2" customFormat="1" ht="16.5" customHeight="1">
      <c r="A274" s="35"/>
      <c r="B274" s="36"/>
      <c r="C274" s="215" t="s">
        <v>420</v>
      </c>
      <c r="D274" s="215" t="s">
        <v>120</v>
      </c>
      <c r="E274" s="216" t="s">
        <v>421</v>
      </c>
      <c r="F274" s="217" t="s">
        <v>422</v>
      </c>
      <c r="G274" s="218" t="s">
        <v>211</v>
      </c>
      <c r="H274" s="219">
        <v>100</v>
      </c>
      <c r="I274" s="220"/>
      <c r="J274" s="221">
        <f>ROUND(I274*H274,2)</f>
        <v>0</v>
      </c>
      <c r="K274" s="217" t="s">
        <v>124</v>
      </c>
      <c r="L274" s="41"/>
      <c r="M274" s="222" t="s">
        <v>1</v>
      </c>
      <c r="N274" s="223" t="s">
        <v>42</v>
      </c>
      <c r="O274" s="88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6" t="s">
        <v>125</v>
      </c>
      <c r="AT274" s="226" t="s">
        <v>120</v>
      </c>
      <c r="AU274" s="226" t="s">
        <v>87</v>
      </c>
      <c r="AY274" s="14" t="s">
        <v>117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4" t="s">
        <v>85</v>
      </c>
      <c r="BK274" s="227">
        <f>ROUND(I274*H274,2)</f>
        <v>0</v>
      </c>
      <c r="BL274" s="14" t="s">
        <v>125</v>
      </c>
      <c r="BM274" s="226" t="s">
        <v>423</v>
      </c>
    </row>
    <row r="275" s="2" customFormat="1">
      <c r="A275" s="35"/>
      <c r="B275" s="36"/>
      <c r="C275" s="37"/>
      <c r="D275" s="228" t="s">
        <v>127</v>
      </c>
      <c r="E275" s="37"/>
      <c r="F275" s="229" t="s">
        <v>424</v>
      </c>
      <c r="G275" s="37"/>
      <c r="H275" s="37"/>
      <c r="I275" s="230"/>
      <c r="J275" s="37"/>
      <c r="K275" s="37"/>
      <c r="L275" s="41"/>
      <c r="M275" s="231"/>
      <c r="N275" s="232"/>
      <c r="O275" s="88"/>
      <c r="P275" s="88"/>
      <c r="Q275" s="88"/>
      <c r="R275" s="88"/>
      <c r="S275" s="88"/>
      <c r="T275" s="89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4" t="s">
        <v>127</v>
      </c>
      <c r="AU275" s="14" t="s">
        <v>87</v>
      </c>
    </row>
    <row r="276" s="2" customFormat="1" ht="16.5" customHeight="1">
      <c r="A276" s="35"/>
      <c r="B276" s="36"/>
      <c r="C276" s="215" t="s">
        <v>425</v>
      </c>
      <c r="D276" s="215" t="s">
        <v>120</v>
      </c>
      <c r="E276" s="216" t="s">
        <v>426</v>
      </c>
      <c r="F276" s="217" t="s">
        <v>427</v>
      </c>
      <c r="G276" s="218" t="s">
        <v>131</v>
      </c>
      <c r="H276" s="219">
        <v>509</v>
      </c>
      <c r="I276" s="220"/>
      <c r="J276" s="221">
        <f>ROUND(I276*H276,2)</f>
        <v>0</v>
      </c>
      <c r="K276" s="217" t="s">
        <v>124</v>
      </c>
      <c r="L276" s="41"/>
      <c r="M276" s="222" t="s">
        <v>1</v>
      </c>
      <c r="N276" s="223" t="s">
        <v>42</v>
      </c>
      <c r="O276" s="88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6" t="s">
        <v>125</v>
      </c>
      <c r="AT276" s="226" t="s">
        <v>120</v>
      </c>
      <c r="AU276" s="226" t="s">
        <v>87</v>
      </c>
      <c r="AY276" s="14" t="s">
        <v>117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4" t="s">
        <v>85</v>
      </c>
      <c r="BK276" s="227">
        <f>ROUND(I276*H276,2)</f>
        <v>0</v>
      </c>
      <c r="BL276" s="14" t="s">
        <v>125</v>
      </c>
      <c r="BM276" s="226" t="s">
        <v>428</v>
      </c>
    </row>
    <row r="277" s="2" customFormat="1">
      <c r="A277" s="35"/>
      <c r="B277" s="36"/>
      <c r="C277" s="37"/>
      <c r="D277" s="228" t="s">
        <v>127</v>
      </c>
      <c r="E277" s="37"/>
      <c r="F277" s="229" t="s">
        <v>429</v>
      </c>
      <c r="G277" s="37"/>
      <c r="H277" s="37"/>
      <c r="I277" s="230"/>
      <c r="J277" s="37"/>
      <c r="K277" s="37"/>
      <c r="L277" s="41"/>
      <c r="M277" s="231"/>
      <c r="N277" s="232"/>
      <c r="O277" s="88"/>
      <c r="P277" s="88"/>
      <c r="Q277" s="88"/>
      <c r="R277" s="88"/>
      <c r="S277" s="88"/>
      <c r="T277" s="89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4" t="s">
        <v>127</v>
      </c>
      <c r="AU277" s="14" t="s">
        <v>87</v>
      </c>
    </row>
    <row r="278" s="2" customFormat="1" ht="16.5" customHeight="1">
      <c r="A278" s="35"/>
      <c r="B278" s="36"/>
      <c r="C278" s="215" t="s">
        <v>430</v>
      </c>
      <c r="D278" s="215" t="s">
        <v>120</v>
      </c>
      <c r="E278" s="216" t="s">
        <v>431</v>
      </c>
      <c r="F278" s="217" t="s">
        <v>432</v>
      </c>
      <c r="G278" s="218" t="s">
        <v>211</v>
      </c>
      <c r="H278" s="219">
        <v>50</v>
      </c>
      <c r="I278" s="220"/>
      <c r="J278" s="221">
        <f>ROUND(I278*H278,2)</f>
        <v>0</v>
      </c>
      <c r="K278" s="217" t="s">
        <v>124</v>
      </c>
      <c r="L278" s="41"/>
      <c r="M278" s="222" t="s">
        <v>1</v>
      </c>
      <c r="N278" s="223" t="s">
        <v>42</v>
      </c>
      <c r="O278" s="88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6" t="s">
        <v>125</v>
      </c>
      <c r="AT278" s="226" t="s">
        <v>120</v>
      </c>
      <c r="AU278" s="226" t="s">
        <v>87</v>
      </c>
      <c r="AY278" s="14" t="s">
        <v>117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4" t="s">
        <v>85</v>
      </c>
      <c r="BK278" s="227">
        <f>ROUND(I278*H278,2)</f>
        <v>0</v>
      </c>
      <c r="BL278" s="14" t="s">
        <v>125</v>
      </c>
      <c r="BM278" s="226" t="s">
        <v>433</v>
      </c>
    </row>
    <row r="279" s="2" customFormat="1">
      <c r="A279" s="35"/>
      <c r="B279" s="36"/>
      <c r="C279" s="37"/>
      <c r="D279" s="228" t="s">
        <v>127</v>
      </c>
      <c r="E279" s="37"/>
      <c r="F279" s="229" t="s">
        <v>434</v>
      </c>
      <c r="G279" s="37"/>
      <c r="H279" s="37"/>
      <c r="I279" s="230"/>
      <c r="J279" s="37"/>
      <c r="K279" s="37"/>
      <c r="L279" s="41"/>
      <c r="M279" s="231"/>
      <c r="N279" s="232"/>
      <c r="O279" s="88"/>
      <c r="P279" s="88"/>
      <c r="Q279" s="88"/>
      <c r="R279" s="88"/>
      <c r="S279" s="88"/>
      <c r="T279" s="89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4" t="s">
        <v>127</v>
      </c>
      <c r="AU279" s="14" t="s">
        <v>87</v>
      </c>
    </row>
    <row r="280" s="2" customFormat="1" ht="16.5" customHeight="1">
      <c r="A280" s="35"/>
      <c r="B280" s="36"/>
      <c r="C280" s="215" t="s">
        <v>435</v>
      </c>
      <c r="D280" s="215" t="s">
        <v>120</v>
      </c>
      <c r="E280" s="216" t="s">
        <v>436</v>
      </c>
      <c r="F280" s="217" t="s">
        <v>437</v>
      </c>
      <c r="G280" s="218" t="s">
        <v>211</v>
      </c>
      <c r="H280" s="219">
        <v>50</v>
      </c>
      <c r="I280" s="220"/>
      <c r="J280" s="221">
        <f>ROUND(I280*H280,2)</f>
        <v>0</v>
      </c>
      <c r="K280" s="217" t="s">
        <v>124</v>
      </c>
      <c r="L280" s="41"/>
      <c r="M280" s="222" t="s">
        <v>1</v>
      </c>
      <c r="N280" s="223" t="s">
        <v>42</v>
      </c>
      <c r="O280" s="88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6" t="s">
        <v>125</v>
      </c>
      <c r="AT280" s="226" t="s">
        <v>120</v>
      </c>
      <c r="AU280" s="226" t="s">
        <v>87</v>
      </c>
      <c r="AY280" s="14" t="s">
        <v>117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4" t="s">
        <v>85</v>
      </c>
      <c r="BK280" s="227">
        <f>ROUND(I280*H280,2)</f>
        <v>0</v>
      </c>
      <c r="BL280" s="14" t="s">
        <v>125</v>
      </c>
      <c r="BM280" s="226" t="s">
        <v>438</v>
      </c>
    </row>
    <row r="281" s="2" customFormat="1">
      <c r="A281" s="35"/>
      <c r="B281" s="36"/>
      <c r="C281" s="37"/>
      <c r="D281" s="228" t="s">
        <v>127</v>
      </c>
      <c r="E281" s="37"/>
      <c r="F281" s="229" t="s">
        <v>439</v>
      </c>
      <c r="G281" s="37"/>
      <c r="H281" s="37"/>
      <c r="I281" s="230"/>
      <c r="J281" s="37"/>
      <c r="K281" s="37"/>
      <c r="L281" s="41"/>
      <c r="M281" s="231"/>
      <c r="N281" s="232"/>
      <c r="O281" s="88"/>
      <c r="P281" s="88"/>
      <c r="Q281" s="88"/>
      <c r="R281" s="88"/>
      <c r="S281" s="88"/>
      <c r="T281" s="89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4" t="s">
        <v>127</v>
      </c>
      <c r="AU281" s="14" t="s">
        <v>87</v>
      </c>
    </row>
    <row r="282" s="2" customFormat="1" ht="16.5" customHeight="1">
      <c r="A282" s="35"/>
      <c r="B282" s="36"/>
      <c r="C282" s="215" t="s">
        <v>440</v>
      </c>
      <c r="D282" s="215" t="s">
        <v>120</v>
      </c>
      <c r="E282" s="216" t="s">
        <v>441</v>
      </c>
      <c r="F282" s="217" t="s">
        <v>442</v>
      </c>
      <c r="G282" s="218" t="s">
        <v>131</v>
      </c>
      <c r="H282" s="219">
        <v>4000</v>
      </c>
      <c r="I282" s="220"/>
      <c r="J282" s="221">
        <f>ROUND(I282*H282,2)</f>
        <v>0</v>
      </c>
      <c r="K282" s="217" t="s">
        <v>124</v>
      </c>
      <c r="L282" s="41"/>
      <c r="M282" s="222" t="s">
        <v>1</v>
      </c>
      <c r="N282" s="223" t="s">
        <v>42</v>
      </c>
      <c r="O282" s="88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6" t="s">
        <v>125</v>
      </c>
      <c r="AT282" s="226" t="s">
        <v>120</v>
      </c>
      <c r="AU282" s="226" t="s">
        <v>87</v>
      </c>
      <c r="AY282" s="14" t="s">
        <v>117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4" t="s">
        <v>85</v>
      </c>
      <c r="BK282" s="227">
        <f>ROUND(I282*H282,2)</f>
        <v>0</v>
      </c>
      <c r="BL282" s="14" t="s">
        <v>125</v>
      </c>
      <c r="BM282" s="226" t="s">
        <v>443</v>
      </c>
    </row>
    <row r="283" s="2" customFormat="1">
      <c r="A283" s="35"/>
      <c r="B283" s="36"/>
      <c r="C283" s="37"/>
      <c r="D283" s="228" t="s">
        <v>127</v>
      </c>
      <c r="E283" s="37"/>
      <c r="F283" s="229" t="s">
        <v>444</v>
      </c>
      <c r="G283" s="37"/>
      <c r="H283" s="37"/>
      <c r="I283" s="230"/>
      <c r="J283" s="37"/>
      <c r="K283" s="37"/>
      <c r="L283" s="41"/>
      <c r="M283" s="231"/>
      <c r="N283" s="232"/>
      <c r="O283" s="88"/>
      <c r="P283" s="88"/>
      <c r="Q283" s="88"/>
      <c r="R283" s="88"/>
      <c r="S283" s="88"/>
      <c r="T283" s="89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4" t="s">
        <v>127</v>
      </c>
      <c r="AU283" s="14" t="s">
        <v>87</v>
      </c>
    </row>
    <row r="284" s="12" customFormat="1" ht="25.92" customHeight="1">
      <c r="A284" s="12"/>
      <c r="B284" s="199"/>
      <c r="C284" s="200"/>
      <c r="D284" s="201" t="s">
        <v>76</v>
      </c>
      <c r="E284" s="202" t="s">
        <v>445</v>
      </c>
      <c r="F284" s="202" t="s">
        <v>446</v>
      </c>
      <c r="G284" s="200"/>
      <c r="H284" s="200"/>
      <c r="I284" s="203"/>
      <c r="J284" s="204">
        <f>BK284</f>
        <v>0</v>
      </c>
      <c r="K284" s="200"/>
      <c r="L284" s="205"/>
      <c r="M284" s="206"/>
      <c r="N284" s="207"/>
      <c r="O284" s="207"/>
      <c r="P284" s="208">
        <f>SUM(P285:P306)</f>
        <v>0</v>
      </c>
      <c r="Q284" s="207"/>
      <c r="R284" s="208">
        <f>SUM(R285:R306)</f>
        <v>0</v>
      </c>
      <c r="S284" s="207"/>
      <c r="T284" s="209">
        <f>SUM(T285:T306)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0" t="s">
        <v>125</v>
      </c>
      <c r="AT284" s="211" t="s">
        <v>76</v>
      </c>
      <c r="AU284" s="211" t="s">
        <v>77</v>
      </c>
      <c r="AY284" s="210" t="s">
        <v>117</v>
      </c>
      <c r="BK284" s="212">
        <f>SUM(BK285:BK306)</f>
        <v>0</v>
      </c>
    </row>
    <row r="285" s="2" customFormat="1" ht="24.15" customHeight="1">
      <c r="A285" s="35"/>
      <c r="B285" s="36"/>
      <c r="C285" s="215" t="s">
        <v>447</v>
      </c>
      <c r="D285" s="215" t="s">
        <v>120</v>
      </c>
      <c r="E285" s="216" t="s">
        <v>448</v>
      </c>
      <c r="F285" s="217" t="s">
        <v>449</v>
      </c>
      <c r="G285" s="218" t="s">
        <v>211</v>
      </c>
      <c r="H285" s="219">
        <v>10</v>
      </c>
      <c r="I285" s="220"/>
      <c r="J285" s="221">
        <f>ROUND(I285*H285,2)</f>
        <v>0</v>
      </c>
      <c r="K285" s="217" t="s">
        <v>124</v>
      </c>
      <c r="L285" s="41"/>
      <c r="M285" s="222" t="s">
        <v>1</v>
      </c>
      <c r="N285" s="223" t="s">
        <v>42</v>
      </c>
      <c r="O285" s="88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6" t="s">
        <v>450</v>
      </c>
      <c r="AT285" s="226" t="s">
        <v>120</v>
      </c>
      <c r="AU285" s="226" t="s">
        <v>85</v>
      </c>
      <c r="AY285" s="14" t="s">
        <v>117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4" t="s">
        <v>85</v>
      </c>
      <c r="BK285" s="227">
        <f>ROUND(I285*H285,2)</f>
        <v>0</v>
      </c>
      <c r="BL285" s="14" t="s">
        <v>450</v>
      </c>
      <c r="BM285" s="226" t="s">
        <v>451</v>
      </c>
    </row>
    <row r="286" s="2" customFormat="1">
      <c r="A286" s="35"/>
      <c r="B286" s="36"/>
      <c r="C286" s="37"/>
      <c r="D286" s="228" t="s">
        <v>127</v>
      </c>
      <c r="E286" s="37"/>
      <c r="F286" s="229" t="s">
        <v>452</v>
      </c>
      <c r="G286" s="37"/>
      <c r="H286" s="37"/>
      <c r="I286" s="230"/>
      <c r="J286" s="37"/>
      <c r="K286" s="37"/>
      <c r="L286" s="41"/>
      <c r="M286" s="231"/>
      <c r="N286" s="232"/>
      <c r="O286" s="88"/>
      <c r="P286" s="88"/>
      <c r="Q286" s="88"/>
      <c r="R286" s="88"/>
      <c r="S286" s="88"/>
      <c r="T286" s="89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4" t="s">
        <v>127</v>
      </c>
      <c r="AU286" s="14" t="s">
        <v>85</v>
      </c>
    </row>
    <row r="287" s="2" customFormat="1" ht="24.15" customHeight="1">
      <c r="A287" s="35"/>
      <c r="B287" s="36"/>
      <c r="C287" s="215" t="s">
        <v>453</v>
      </c>
      <c r="D287" s="215" t="s">
        <v>120</v>
      </c>
      <c r="E287" s="216" t="s">
        <v>454</v>
      </c>
      <c r="F287" s="217" t="s">
        <v>455</v>
      </c>
      <c r="G287" s="218" t="s">
        <v>211</v>
      </c>
      <c r="H287" s="219">
        <v>10</v>
      </c>
      <c r="I287" s="220"/>
      <c r="J287" s="221">
        <f>ROUND(I287*H287,2)</f>
        <v>0</v>
      </c>
      <c r="K287" s="217" t="s">
        <v>124</v>
      </c>
      <c r="L287" s="41"/>
      <c r="M287" s="222" t="s">
        <v>1</v>
      </c>
      <c r="N287" s="223" t="s">
        <v>42</v>
      </c>
      <c r="O287" s="88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6" t="s">
        <v>450</v>
      </c>
      <c r="AT287" s="226" t="s">
        <v>120</v>
      </c>
      <c r="AU287" s="226" t="s">
        <v>85</v>
      </c>
      <c r="AY287" s="14" t="s">
        <v>117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4" t="s">
        <v>85</v>
      </c>
      <c r="BK287" s="227">
        <f>ROUND(I287*H287,2)</f>
        <v>0</v>
      </c>
      <c r="BL287" s="14" t="s">
        <v>450</v>
      </c>
      <c r="BM287" s="226" t="s">
        <v>456</v>
      </c>
    </row>
    <row r="288" s="2" customFormat="1">
      <c r="A288" s="35"/>
      <c r="B288" s="36"/>
      <c r="C288" s="37"/>
      <c r="D288" s="228" t="s">
        <v>127</v>
      </c>
      <c r="E288" s="37"/>
      <c r="F288" s="229" t="s">
        <v>457</v>
      </c>
      <c r="G288" s="37"/>
      <c r="H288" s="37"/>
      <c r="I288" s="230"/>
      <c r="J288" s="37"/>
      <c r="K288" s="37"/>
      <c r="L288" s="41"/>
      <c r="M288" s="231"/>
      <c r="N288" s="232"/>
      <c r="O288" s="88"/>
      <c r="P288" s="88"/>
      <c r="Q288" s="88"/>
      <c r="R288" s="88"/>
      <c r="S288" s="88"/>
      <c r="T288" s="89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4" t="s">
        <v>127</v>
      </c>
      <c r="AU288" s="14" t="s">
        <v>85</v>
      </c>
    </row>
    <row r="289" s="2" customFormat="1" ht="24.15" customHeight="1">
      <c r="A289" s="35"/>
      <c r="B289" s="36"/>
      <c r="C289" s="215" t="s">
        <v>458</v>
      </c>
      <c r="D289" s="215" t="s">
        <v>120</v>
      </c>
      <c r="E289" s="216" t="s">
        <v>459</v>
      </c>
      <c r="F289" s="217" t="s">
        <v>460</v>
      </c>
      <c r="G289" s="218" t="s">
        <v>461</v>
      </c>
      <c r="H289" s="219">
        <v>5</v>
      </c>
      <c r="I289" s="220"/>
      <c r="J289" s="221">
        <f>ROUND(I289*H289,2)</f>
        <v>0</v>
      </c>
      <c r="K289" s="217" t="s">
        <v>124</v>
      </c>
      <c r="L289" s="41"/>
      <c r="M289" s="222" t="s">
        <v>1</v>
      </c>
      <c r="N289" s="223" t="s">
        <v>42</v>
      </c>
      <c r="O289" s="88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6" t="s">
        <v>450</v>
      </c>
      <c r="AT289" s="226" t="s">
        <v>120</v>
      </c>
      <c r="AU289" s="226" t="s">
        <v>85</v>
      </c>
      <c r="AY289" s="14" t="s">
        <v>117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4" t="s">
        <v>85</v>
      </c>
      <c r="BK289" s="227">
        <f>ROUND(I289*H289,2)</f>
        <v>0</v>
      </c>
      <c r="BL289" s="14" t="s">
        <v>450</v>
      </c>
      <c r="BM289" s="226" t="s">
        <v>462</v>
      </c>
    </row>
    <row r="290" s="2" customFormat="1">
      <c r="A290" s="35"/>
      <c r="B290" s="36"/>
      <c r="C290" s="37"/>
      <c r="D290" s="228" t="s">
        <v>127</v>
      </c>
      <c r="E290" s="37"/>
      <c r="F290" s="229" t="s">
        <v>463</v>
      </c>
      <c r="G290" s="37"/>
      <c r="H290" s="37"/>
      <c r="I290" s="230"/>
      <c r="J290" s="37"/>
      <c r="K290" s="37"/>
      <c r="L290" s="41"/>
      <c r="M290" s="231"/>
      <c r="N290" s="232"/>
      <c r="O290" s="88"/>
      <c r="P290" s="88"/>
      <c r="Q290" s="88"/>
      <c r="R290" s="88"/>
      <c r="S290" s="88"/>
      <c r="T290" s="89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4" t="s">
        <v>127</v>
      </c>
      <c r="AU290" s="14" t="s">
        <v>85</v>
      </c>
    </row>
    <row r="291" s="2" customFormat="1" ht="24.15" customHeight="1">
      <c r="A291" s="35"/>
      <c r="B291" s="36"/>
      <c r="C291" s="215" t="s">
        <v>464</v>
      </c>
      <c r="D291" s="215" t="s">
        <v>120</v>
      </c>
      <c r="E291" s="216" t="s">
        <v>465</v>
      </c>
      <c r="F291" s="217" t="s">
        <v>466</v>
      </c>
      <c r="G291" s="218" t="s">
        <v>461</v>
      </c>
      <c r="H291" s="219">
        <v>5</v>
      </c>
      <c r="I291" s="220"/>
      <c r="J291" s="221">
        <f>ROUND(I291*H291,2)</f>
        <v>0</v>
      </c>
      <c r="K291" s="217" t="s">
        <v>124</v>
      </c>
      <c r="L291" s="41"/>
      <c r="M291" s="222" t="s">
        <v>1</v>
      </c>
      <c r="N291" s="223" t="s">
        <v>42</v>
      </c>
      <c r="O291" s="88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6" t="s">
        <v>450</v>
      </c>
      <c r="AT291" s="226" t="s">
        <v>120</v>
      </c>
      <c r="AU291" s="226" t="s">
        <v>85</v>
      </c>
      <c r="AY291" s="14" t="s">
        <v>117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4" t="s">
        <v>85</v>
      </c>
      <c r="BK291" s="227">
        <f>ROUND(I291*H291,2)</f>
        <v>0</v>
      </c>
      <c r="BL291" s="14" t="s">
        <v>450</v>
      </c>
      <c r="BM291" s="226" t="s">
        <v>467</v>
      </c>
    </row>
    <row r="292" s="2" customFormat="1">
      <c r="A292" s="35"/>
      <c r="B292" s="36"/>
      <c r="C292" s="37"/>
      <c r="D292" s="228" t="s">
        <v>127</v>
      </c>
      <c r="E292" s="37"/>
      <c r="F292" s="229" t="s">
        <v>468</v>
      </c>
      <c r="G292" s="37"/>
      <c r="H292" s="37"/>
      <c r="I292" s="230"/>
      <c r="J292" s="37"/>
      <c r="K292" s="37"/>
      <c r="L292" s="41"/>
      <c r="M292" s="231"/>
      <c r="N292" s="232"/>
      <c r="O292" s="88"/>
      <c r="P292" s="88"/>
      <c r="Q292" s="88"/>
      <c r="R292" s="88"/>
      <c r="S292" s="88"/>
      <c r="T292" s="89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4" t="s">
        <v>127</v>
      </c>
      <c r="AU292" s="14" t="s">
        <v>85</v>
      </c>
    </row>
    <row r="293" s="2" customFormat="1" ht="24.15" customHeight="1">
      <c r="A293" s="35"/>
      <c r="B293" s="36"/>
      <c r="C293" s="215" t="s">
        <v>469</v>
      </c>
      <c r="D293" s="215" t="s">
        <v>120</v>
      </c>
      <c r="E293" s="216" t="s">
        <v>470</v>
      </c>
      <c r="F293" s="217" t="s">
        <v>471</v>
      </c>
      <c r="G293" s="218" t="s">
        <v>461</v>
      </c>
      <c r="H293" s="219">
        <v>200</v>
      </c>
      <c r="I293" s="220"/>
      <c r="J293" s="221">
        <f>ROUND(I293*H293,2)</f>
        <v>0</v>
      </c>
      <c r="K293" s="217" t="s">
        <v>124</v>
      </c>
      <c r="L293" s="41"/>
      <c r="M293" s="222" t="s">
        <v>1</v>
      </c>
      <c r="N293" s="223" t="s">
        <v>42</v>
      </c>
      <c r="O293" s="88"/>
      <c r="P293" s="224">
        <f>O293*H293</f>
        <v>0</v>
      </c>
      <c r="Q293" s="224">
        <v>0</v>
      </c>
      <c r="R293" s="224">
        <f>Q293*H293</f>
        <v>0</v>
      </c>
      <c r="S293" s="224">
        <v>0</v>
      </c>
      <c r="T293" s="225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6" t="s">
        <v>450</v>
      </c>
      <c r="AT293" s="226" t="s">
        <v>120</v>
      </c>
      <c r="AU293" s="226" t="s">
        <v>85</v>
      </c>
      <c r="AY293" s="14" t="s">
        <v>117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4" t="s">
        <v>85</v>
      </c>
      <c r="BK293" s="227">
        <f>ROUND(I293*H293,2)</f>
        <v>0</v>
      </c>
      <c r="BL293" s="14" t="s">
        <v>450</v>
      </c>
      <c r="BM293" s="226" t="s">
        <v>472</v>
      </c>
    </row>
    <row r="294" s="2" customFormat="1">
      <c r="A294" s="35"/>
      <c r="B294" s="36"/>
      <c r="C294" s="37"/>
      <c r="D294" s="228" t="s">
        <v>127</v>
      </c>
      <c r="E294" s="37"/>
      <c r="F294" s="229" t="s">
        <v>473</v>
      </c>
      <c r="G294" s="37"/>
      <c r="H294" s="37"/>
      <c r="I294" s="230"/>
      <c r="J294" s="37"/>
      <c r="K294" s="37"/>
      <c r="L294" s="41"/>
      <c r="M294" s="231"/>
      <c r="N294" s="232"/>
      <c r="O294" s="88"/>
      <c r="P294" s="88"/>
      <c r="Q294" s="88"/>
      <c r="R294" s="88"/>
      <c r="S294" s="88"/>
      <c r="T294" s="89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4" t="s">
        <v>127</v>
      </c>
      <c r="AU294" s="14" t="s">
        <v>85</v>
      </c>
    </row>
    <row r="295" s="2" customFormat="1" ht="33" customHeight="1">
      <c r="A295" s="35"/>
      <c r="B295" s="36"/>
      <c r="C295" s="215" t="s">
        <v>474</v>
      </c>
      <c r="D295" s="215" t="s">
        <v>120</v>
      </c>
      <c r="E295" s="216" t="s">
        <v>475</v>
      </c>
      <c r="F295" s="217" t="s">
        <v>476</v>
      </c>
      <c r="G295" s="218" t="s">
        <v>461</v>
      </c>
      <c r="H295" s="219">
        <v>500</v>
      </c>
      <c r="I295" s="220"/>
      <c r="J295" s="221">
        <f>ROUND(I295*H295,2)</f>
        <v>0</v>
      </c>
      <c r="K295" s="217" t="s">
        <v>124</v>
      </c>
      <c r="L295" s="41"/>
      <c r="M295" s="222" t="s">
        <v>1</v>
      </c>
      <c r="N295" s="223" t="s">
        <v>42</v>
      </c>
      <c r="O295" s="88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6" t="s">
        <v>450</v>
      </c>
      <c r="AT295" s="226" t="s">
        <v>120</v>
      </c>
      <c r="AU295" s="226" t="s">
        <v>85</v>
      </c>
      <c r="AY295" s="14" t="s">
        <v>117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4" t="s">
        <v>85</v>
      </c>
      <c r="BK295" s="227">
        <f>ROUND(I295*H295,2)</f>
        <v>0</v>
      </c>
      <c r="BL295" s="14" t="s">
        <v>450</v>
      </c>
      <c r="BM295" s="226" t="s">
        <v>477</v>
      </c>
    </row>
    <row r="296" s="2" customFormat="1">
      <c r="A296" s="35"/>
      <c r="B296" s="36"/>
      <c r="C296" s="37"/>
      <c r="D296" s="228" t="s">
        <v>127</v>
      </c>
      <c r="E296" s="37"/>
      <c r="F296" s="229" t="s">
        <v>478</v>
      </c>
      <c r="G296" s="37"/>
      <c r="H296" s="37"/>
      <c r="I296" s="230"/>
      <c r="J296" s="37"/>
      <c r="K296" s="37"/>
      <c r="L296" s="41"/>
      <c r="M296" s="231"/>
      <c r="N296" s="232"/>
      <c r="O296" s="88"/>
      <c r="P296" s="88"/>
      <c r="Q296" s="88"/>
      <c r="R296" s="88"/>
      <c r="S296" s="88"/>
      <c r="T296" s="89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4" t="s">
        <v>127</v>
      </c>
      <c r="AU296" s="14" t="s">
        <v>85</v>
      </c>
    </row>
    <row r="297" s="2" customFormat="1" ht="16.5" customHeight="1">
      <c r="A297" s="35"/>
      <c r="B297" s="36"/>
      <c r="C297" s="215" t="s">
        <v>479</v>
      </c>
      <c r="D297" s="215" t="s">
        <v>120</v>
      </c>
      <c r="E297" s="216" t="s">
        <v>480</v>
      </c>
      <c r="F297" s="217" t="s">
        <v>481</v>
      </c>
      <c r="G297" s="218" t="s">
        <v>211</v>
      </c>
      <c r="H297" s="219">
        <v>10</v>
      </c>
      <c r="I297" s="220"/>
      <c r="J297" s="221">
        <f>ROUND(I297*H297,2)</f>
        <v>0</v>
      </c>
      <c r="K297" s="217" t="s">
        <v>124</v>
      </c>
      <c r="L297" s="41"/>
      <c r="M297" s="222" t="s">
        <v>1</v>
      </c>
      <c r="N297" s="223" t="s">
        <v>42</v>
      </c>
      <c r="O297" s="88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6" t="s">
        <v>450</v>
      </c>
      <c r="AT297" s="226" t="s">
        <v>120</v>
      </c>
      <c r="AU297" s="226" t="s">
        <v>85</v>
      </c>
      <c r="AY297" s="14" t="s">
        <v>117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4" t="s">
        <v>85</v>
      </c>
      <c r="BK297" s="227">
        <f>ROUND(I297*H297,2)</f>
        <v>0</v>
      </c>
      <c r="BL297" s="14" t="s">
        <v>450</v>
      </c>
      <c r="BM297" s="226" t="s">
        <v>482</v>
      </c>
    </row>
    <row r="298" s="2" customFormat="1">
      <c r="A298" s="35"/>
      <c r="B298" s="36"/>
      <c r="C298" s="37"/>
      <c r="D298" s="228" t="s">
        <v>127</v>
      </c>
      <c r="E298" s="37"/>
      <c r="F298" s="229" t="s">
        <v>483</v>
      </c>
      <c r="G298" s="37"/>
      <c r="H298" s="37"/>
      <c r="I298" s="230"/>
      <c r="J298" s="37"/>
      <c r="K298" s="37"/>
      <c r="L298" s="41"/>
      <c r="M298" s="231"/>
      <c r="N298" s="232"/>
      <c r="O298" s="88"/>
      <c r="P298" s="88"/>
      <c r="Q298" s="88"/>
      <c r="R298" s="88"/>
      <c r="S298" s="88"/>
      <c r="T298" s="89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4" t="s">
        <v>127</v>
      </c>
      <c r="AU298" s="14" t="s">
        <v>85</v>
      </c>
    </row>
    <row r="299" s="2" customFormat="1" ht="16.5" customHeight="1">
      <c r="A299" s="35"/>
      <c r="B299" s="36"/>
      <c r="C299" s="215" t="s">
        <v>484</v>
      </c>
      <c r="D299" s="215" t="s">
        <v>120</v>
      </c>
      <c r="E299" s="216" t="s">
        <v>485</v>
      </c>
      <c r="F299" s="217" t="s">
        <v>486</v>
      </c>
      <c r="G299" s="218" t="s">
        <v>211</v>
      </c>
      <c r="H299" s="219">
        <v>10</v>
      </c>
      <c r="I299" s="220"/>
      <c r="J299" s="221">
        <f>ROUND(I299*H299,2)</f>
        <v>0</v>
      </c>
      <c r="K299" s="217" t="s">
        <v>124</v>
      </c>
      <c r="L299" s="41"/>
      <c r="M299" s="222" t="s">
        <v>1</v>
      </c>
      <c r="N299" s="223" t="s">
        <v>42</v>
      </c>
      <c r="O299" s="88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6" t="s">
        <v>450</v>
      </c>
      <c r="AT299" s="226" t="s">
        <v>120</v>
      </c>
      <c r="AU299" s="226" t="s">
        <v>85</v>
      </c>
      <c r="AY299" s="14" t="s">
        <v>117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4" t="s">
        <v>85</v>
      </c>
      <c r="BK299" s="227">
        <f>ROUND(I299*H299,2)</f>
        <v>0</v>
      </c>
      <c r="BL299" s="14" t="s">
        <v>450</v>
      </c>
      <c r="BM299" s="226" t="s">
        <v>487</v>
      </c>
    </row>
    <row r="300" s="2" customFormat="1">
      <c r="A300" s="35"/>
      <c r="B300" s="36"/>
      <c r="C300" s="37"/>
      <c r="D300" s="228" t="s">
        <v>127</v>
      </c>
      <c r="E300" s="37"/>
      <c r="F300" s="229" t="s">
        <v>488</v>
      </c>
      <c r="G300" s="37"/>
      <c r="H300" s="37"/>
      <c r="I300" s="230"/>
      <c r="J300" s="37"/>
      <c r="K300" s="37"/>
      <c r="L300" s="41"/>
      <c r="M300" s="231"/>
      <c r="N300" s="232"/>
      <c r="O300" s="88"/>
      <c r="P300" s="88"/>
      <c r="Q300" s="88"/>
      <c r="R300" s="88"/>
      <c r="S300" s="88"/>
      <c r="T300" s="89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4" t="s">
        <v>127</v>
      </c>
      <c r="AU300" s="14" t="s">
        <v>85</v>
      </c>
    </row>
    <row r="301" s="2" customFormat="1" ht="16.5" customHeight="1">
      <c r="A301" s="35"/>
      <c r="B301" s="36"/>
      <c r="C301" s="215" t="s">
        <v>489</v>
      </c>
      <c r="D301" s="215" t="s">
        <v>120</v>
      </c>
      <c r="E301" s="216" t="s">
        <v>490</v>
      </c>
      <c r="F301" s="217" t="s">
        <v>491</v>
      </c>
      <c r="G301" s="218" t="s">
        <v>211</v>
      </c>
      <c r="H301" s="219">
        <v>5</v>
      </c>
      <c r="I301" s="220"/>
      <c r="J301" s="221">
        <f>ROUND(I301*H301,2)</f>
        <v>0</v>
      </c>
      <c r="K301" s="217" t="s">
        <v>124</v>
      </c>
      <c r="L301" s="41"/>
      <c r="M301" s="222" t="s">
        <v>1</v>
      </c>
      <c r="N301" s="223" t="s">
        <v>42</v>
      </c>
      <c r="O301" s="88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6" t="s">
        <v>450</v>
      </c>
      <c r="AT301" s="226" t="s">
        <v>120</v>
      </c>
      <c r="AU301" s="226" t="s">
        <v>85</v>
      </c>
      <c r="AY301" s="14" t="s">
        <v>117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4" t="s">
        <v>85</v>
      </c>
      <c r="BK301" s="227">
        <f>ROUND(I301*H301,2)</f>
        <v>0</v>
      </c>
      <c r="BL301" s="14" t="s">
        <v>450</v>
      </c>
      <c r="BM301" s="226" t="s">
        <v>492</v>
      </c>
    </row>
    <row r="302" s="2" customFormat="1">
      <c r="A302" s="35"/>
      <c r="B302" s="36"/>
      <c r="C302" s="37"/>
      <c r="D302" s="228" t="s">
        <v>127</v>
      </c>
      <c r="E302" s="37"/>
      <c r="F302" s="229" t="s">
        <v>493</v>
      </c>
      <c r="G302" s="37"/>
      <c r="H302" s="37"/>
      <c r="I302" s="230"/>
      <c r="J302" s="37"/>
      <c r="K302" s="37"/>
      <c r="L302" s="41"/>
      <c r="M302" s="231"/>
      <c r="N302" s="232"/>
      <c r="O302" s="88"/>
      <c r="P302" s="88"/>
      <c r="Q302" s="88"/>
      <c r="R302" s="88"/>
      <c r="S302" s="88"/>
      <c r="T302" s="89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4" t="s">
        <v>127</v>
      </c>
      <c r="AU302" s="14" t="s">
        <v>85</v>
      </c>
    </row>
    <row r="303" s="2" customFormat="1" ht="16.5" customHeight="1">
      <c r="A303" s="35"/>
      <c r="B303" s="36"/>
      <c r="C303" s="215" t="s">
        <v>494</v>
      </c>
      <c r="D303" s="215" t="s">
        <v>120</v>
      </c>
      <c r="E303" s="216" t="s">
        <v>495</v>
      </c>
      <c r="F303" s="217" t="s">
        <v>496</v>
      </c>
      <c r="G303" s="218" t="s">
        <v>211</v>
      </c>
      <c r="H303" s="219">
        <v>5</v>
      </c>
      <c r="I303" s="220"/>
      <c r="J303" s="221">
        <f>ROUND(I303*H303,2)</f>
        <v>0</v>
      </c>
      <c r="K303" s="217" t="s">
        <v>124</v>
      </c>
      <c r="L303" s="41"/>
      <c r="M303" s="222" t="s">
        <v>1</v>
      </c>
      <c r="N303" s="223" t="s">
        <v>42</v>
      </c>
      <c r="O303" s="88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6" t="s">
        <v>450</v>
      </c>
      <c r="AT303" s="226" t="s">
        <v>120</v>
      </c>
      <c r="AU303" s="226" t="s">
        <v>85</v>
      </c>
      <c r="AY303" s="14" t="s">
        <v>117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4" t="s">
        <v>85</v>
      </c>
      <c r="BK303" s="227">
        <f>ROUND(I303*H303,2)</f>
        <v>0</v>
      </c>
      <c r="BL303" s="14" t="s">
        <v>450</v>
      </c>
      <c r="BM303" s="226" t="s">
        <v>497</v>
      </c>
    </row>
    <row r="304" s="2" customFormat="1">
      <c r="A304" s="35"/>
      <c r="B304" s="36"/>
      <c r="C304" s="37"/>
      <c r="D304" s="228" t="s">
        <v>127</v>
      </c>
      <c r="E304" s="37"/>
      <c r="F304" s="229" t="s">
        <v>498</v>
      </c>
      <c r="G304" s="37"/>
      <c r="H304" s="37"/>
      <c r="I304" s="230"/>
      <c r="J304" s="37"/>
      <c r="K304" s="37"/>
      <c r="L304" s="41"/>
      <c r="M304" s="231"/>
      <c r="N304" s="232"/>
      <c r="O304" s="88"/>
      <c r="P304" s="88"/>
      <c r="Q304" s="88"/>
      <c r="R304" s="88"/>
      <c r="S304" s="88"/>
      <c r="T304" s="89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4" t="s">
        <v>127</v>
      </c>
      <c r="AU304" s="14" t="s">
        <v>85</v>
      </c>
    </row>
    <row r="305" s="2" customFormat="1" ht="16.5" customHeight="1">
      <c r="A305" s="35"/>
      <c r="B305" s="36"/>
      <c r="C305" s="215" t="s">
        <v>499</v>
      </c>
      <c r="D305" s="215" t="s">
        <v>120</v>
      </c>
      <c r="E305" s="216" t="s">
        <v>500</v>
      </c>
      <c r="F305" s="217" t="s">
        <v>501</v>
      </c>
      <c r="G305" s="218" t="s">
        <v>461</v>
      </c>
      <c r="H305" s="219">
        <v>10</v>
      </c>
      <c r="I305" s="220"/>
      <c r="J305" s="221">
        <f>ROUND(I305*H305,2)</f>
        <v>0</v>
      </c>
      <c r="K305" s="217" t="s">
        <v>124</v>
      </c>
      <c r="L305" s="41"/>
      <c r="M305" s="222" t="s">
        <v>1</v>
      </c>
      <c r="N305" s="223" t="s">
        <v>42</v>
      </c>
      <c r="O305" s="88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6" t="s">
        <v>450</v>
      </c>
      <c r="AT305" s="226" t="s">
        <v>120</v>
      </c>
      <c r="AU305" s="226" t="s">
        <v>85</v>
      </c>
      <c r="AY305" s="14" t="s">
        <v>117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4" t="s">
        <v>85</v>
      </c>
      <c r="BK305" s="227">
        <f>ROUND(I305*H305,2)</f>
        <v>0</v>
      </c>
      <c r="BL305" s="14" t="s">
        <v>450</v>
      </c>
      <c r="BM305" s="226" t="s">
        <v>502</v>
      </c>
    </row>
    <row r="306" s="2" customFormat="1">
      <c r="A306" s="35"/>
      <c r="B306" s="36"/>
      <c r="C306" s="37"/>
      <c r="D306" s="228" t="s">
        <v>127</v>
      </c>
      <c r="E306" s="37"/>
      <c r="F306" s="229" t="s">
        <v>503</v>
      </c>
      <c r="G306" s="37"/>
      <c r="H306" s="37"/>
      <c r="I306" s="230"/>
      <c r="J306" s="37"/>
      <c r="K306" s="37"/>
      <c r="L306" s="41"/>
      <c r="M306" s="234"/>
      <c r="N306" s="235"/>
      <c r="O306" s="236"/>
      <c r="P306" s="236"/>
      <c r="Q306" s="236"/>
      <c r="R306" s="236"/>
      <c r="S306" s="236"/>
      <c r="T306" s="237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4" t="s">
        <v>127</v>
      </c>
      <c r="AU306" s="14" t="s">
        <v>85</v>
      </c>
    </row>
    <row r="307" s="2" customFormat="1" ht="6.96" customHeight="1">
      <c r="A307" s="35"/>
      <c r="B307" s="63"/>
      <c r="C307" s="64"/>
      <c r="D307" s="64"/>
      <c r="E307" s="64"/>
      <c r="F307" s="64"/>
      <c r="G307" s="64"/>
      <c r="H307" s="64"/>
      <c r="I307" s="64"/>
      <c r="J307" s="64"/>
      <c r="K307" s="64"/>
      <c r="L307" s="41"/>
      <c r="M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</row>
  </sheetData>
  <sheetProtection sheet="1" autoFilter="0" formatColumns="0" formatRows="0" objects="1" scenarios="1" spinCount="100000" saltValue="1MZexQYsBTQpYhCiSAKVfPj+uzg6siVNYBvmWENvNZISEcP0eU3ezI4i8i3srmaAtUtk6tb6ETFSf0UlRHiSIA==" hashValue="4HhZomXxsuvIDqW7YhndjU4Ddqs3aHPHZ4ze2N3nCVIvVFCxPrX9dmwivDjPJqr2TeZJdkOYJI2f5WxQfkQK1w==" algorithmName="SHA-512" password="CC35"/>
  <autoFilter ref="C118:K30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Údržba vyšší a nižší zeleně v obvodu OŘ OVA 2025 - ST Olomouc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504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30. 1. 2025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28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">
        <v>26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27</v>
      </c>
      <c r="F24" s="35"/>
      <c r="G24" s="35"/>
      <c r="H24" s="35"/>
      <c r="I24" s="137" t="s">
        <v>28</v>
      </c>
      <c r="J24" s="140" t="s">
        <v>29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ROUND((SUM(BE117:BE127)),  2)</f>
        <v>0</v>
      </c>
      <c r="G33" s="35"/>
      <c r="H33" s="35"/>
      <c r="I33" s="152">
        <v>0.20999999999999999</v>
      </c>
      <c r="J33" s="151">
        <f>ROUND(((SUM(BE117:BE127))*I33),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ROUND((SUM(BF117:BF127)),  2)</f>
        <v>0</v>
      </c>
      <c r="G34" s="35"/>
      <c r="H34" s="35"/>
      <c r="I34" s="152">
        <v>0.12</v>
      </c>
      <c r="J34" s="151">
        <f>ROUND(((SUM(BF117:BF127))*I34),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ROUND((SUM(BG117:BG127)),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ROUND((SUM(BH117:BH127)),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ROUND((SUM(BI117:BI127)),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Údržba vyšší a nižší zeleně v obvodu OŘ OVA 2025 - ST Olomouc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VON - Vedlejší a ostatní náklady - ST Olomouc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obvod ST Olomouc</v>
      </c>
      <c r="G89" s="37"/>
      <c r="H89" s="37"/>
      <c r="I89" s="29" t="s">
        <v>22</v>
      </c>
      <c r="J89" s="76" t="str">
        <f>IF(J12="","",J12)</f>
        <v>30. 1. 2025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státní organizace, OŘ Ostrava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40.0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Správa železnic, státní organizace, OŘ Ostrava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76"/>
      <c r="C97" s="177"/>
      <c r="D97" s="178" t="s">
        <v>505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102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Údržba vyšší a nižší zeleně v obvodu OŘ OVA 2025 - ST Olomouc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92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VON - Vedlejší a ostatní náklady - ST Olomouc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>obvod ST Olomouc</v>
      </c>
      <c r="G111" s="37"/>
      <c r="H111" s="37"/>
      <c r="I111" s="29" t="s">
        <v>22</v>
      </c>
      <c r="J111" s="76" t="str">
        <f>IF(J12="","",J12)</f>
        <v>30. 1. 2025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>Správa železnic, státní organizace, OŘ Ostrava</v>
      </c>
      <c r="G113" s="37"/>
      <c r="H113" s="37"/>
      <c r="I113" s="29" t="s">
        <v>32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40.05" customHeight="1">
      <c r="A114" s="35"/>
      <c r="B114" s="36"/>
      <c r="C114" s="29" t="s">
        <v>30</v>
      </c>
      <c r="D114" s="37"/>
      <c r="E114" s="37"/>
      <c r="F114" s="24" t="str">
        <f>IF(E18="","",E18)</f>
        <v>Vyplň údaj</v>
      </c>
      <c r="G114" s="37"/>
      <c r="H114" s="37"/>
      <c r="I114" s="29" t="s">
        <v>35</v>
      </c>
      <c r="J114" s="33" t="str">
        <f>E24</f>
        <v>Správa železnic, státní organizace, OŘ Ostrava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88"/>
      <c r="B116" s="189"/>
      <c r="C116" s="190" t="s">
        <v>103</v>
      </c>
      <c r="D116" s="191" t="s">
        <v>62</v>
      </c>
      <c r="E116" s="191" t="s">
        <v>58</v>
      </c>
      <c r="F116" s="191" t="s">
        <v>59</v>
      </c>
      <c r="G116" s="191" t="s">
        <v>104</v>
      </c>
      <c r="H116" s="191" t="s">
        <v>105</v>
      </c>
      <c r="I116" s="191" t="s">
        <v>106</v>
      </c>
      <c r="J116" s="191" t="s">
        <v>96</v>
      </c>
      <c r="K116" s="192" t="s">
        <v>107</v>
      </c>
      <c r="L116" s="193"/>
      <c r="M116" s="97" t="s">
        <v>1</v>
      </c>
      <c r="N116" s="98" t="s">
        <v>41</v>
      </c>
      <c r="O116" s="98" t="s">
        <v>108</v>
      </c>
      <c r="P116" s="98" t="s">
        <v>109</v>
      </c>
      <c r="Q116" s="98" t="s">
        <v>110</v>
      </c>
      <c r="R116" s="98" t="s">
        <v>111</v>
      </c>
      <c r="S116" s="98" t="s">
        <v>112</v>
      </c>
      <c r="T116" s="99" t="s">
        <v>113</v>
      </c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</row>
    <row r="117" s="2" customFormat="1" ht="22.8" customHeight="1">
      <c r="A117" s="35"/>
      <c r="B117" s="36"/>
      <c r="C117" s="104" t="s">
        <v>114</v>
      </c>
      <c r="D117" s="37"/>
      <c r="E117" s="37"/>
      <c r="F117" s="37"/>
      <c r="G117" s="37"/>
      <c r="H117" s="37"/>
      <c r="I117" s="37"/>
      <c r="J117" s="194">
        <f>BK117</f>
        <v>0</v>
      </c>
      <c r="K117" s="37"/>
      <c r="L117" s="41"/>
      <c r="M117" s="100"/>
      <c r="N117" s="195"/>
      <c r="O117" s="101"/>
      <c r="P117" s="196">
        <f>P118</f>
        <v>0</v>
      </c>
      <c r="Q117" s="101"/>
      <c r="R117" s="196">
        <f>R118</f>
        <v>0</v>
      </c>
      <c r="S117" s="101"/>
      <c r="T117" s="19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76</v>
      </c>
      <c r="AU117" s="14" t="s">
        <v>98</v>
      </c>
      <c r="BK117" s="198">
        <f>BK118</f>
        <v>0</v>
      </c>
    </row>
    <row r="118" s="12" customFormat="1" ht="25.92" customHeight="1">
      <c r="A118" s="12"/>
      <c r="B118" s="199"/>
      <c r="C118" s="200"/>
      <c r="D118" s="201" t="s">
        <v>76</v>
      </c>
      <c r="E118" s="202" t="s">
        <v>506</v>
      </c>
      <c r="F118" s="202" t="s">
        <v>507</v>
      </c>
      <c r="G118" s="200"/>
      <c r="H118" s="200"/>
      <c r="I118" s="203"/>
      <c r="J118" s="204">
        <f>BK118</f>
        <v>0</v>
      </c>
      <c r="K118" s="200"/>
      <c r="L118" s="205"/>
      <c r="M118" s="206"/>
      <c r="N118" s="207"/>
      <c r="O118" s="207"/>
      <c r="P118" s="208">
        <f>SUM(P119:P127)</f>
        <v>0</v>
      </c>
      <c r="Q118" s="207"/>
      <c r="R118" s="208">
        <f>SUM(R119:R127)</f>
        <v>0</v>
      </c>
      <c r="S118" s="207"/>
      <c r="T118" s="209">
        <f>SUM(T119:T127)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0" t="s">
        <v>118</v>
      </c>
      <c r="AT118" s="211" t="s">
        <v>76</v>
      </c>
      <c r="AU118" s="211" t="s">
        <v>77</v>
      </c>
      <c r="AY118" s="210" t="s">
        <v>117</v>
      </c>
      <c r="BK118" s="212">
        <f>SUM(BK119:BK127)</f>
        <v>0</v>
      </c>
    </row>
    <row r="119" s="2" customFormat="1" ht="33" customHeight="1">
      <c r="A119" s="35"/>
      <c r="B119" s="36"/>
      <c r="C119" s="215" t="s">
        <v>85</v>
      </c>
      <c r="D119" s="215" t="s">
        <v>120</v>
      </c>
      <c r="E119" s="216" t="s">
        <v>508</v>
      </c>
      <c r="F119" s="217" t="s">
        <v>509</v>
      </c>
      <c r="G119" s="218" t="s">
        <v>510</v>
      </c>
      <c r="H119" s="238"/>
      <c r="I119" s="220"/>
      <c r="J119" s="221">
        <f>ROUND(I119*H119,2)</f>
        <v>0</v>
      </c>
      <c r="K119" s="217" t="s">
        <v>124</v>
      </c>
      <c r="L119" s="41"/>
      <c r="M119" s="222" t="s">
        <v>1</v>
      </c>
      <c r="N119" s="223" t="s">
        <v>42</v>
      </c>
      <c r="O119" s="88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6" t="s">
        <v>511</v>
      </c>
      <c r="AT119" s="226" t="s">
        <v>120</v>
      </c>
      <c r="AU119" s="226" t="s">
        <v>85</v>
      </c>
      <c r="AY119" s="14" t="s">
        <v>117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4" t="s">
        <v>85</v>
      </c>
      <c r="BK119" s="227">
        <f>ROUND(I119*H119,2)</f>
        <v>0</v>
      </c>
      <c r="BL119" s="14" t="s">
        <v>511</v>
      </c>
      <c r="BM119" s="226" t="s">
        <v>512</v>
      </c>
    </row>
    <row r="120" s="2" customFormat="1">
      <c r="A120" s="35"/>
      <c r="B120" s="36"/>
      <c r="C120" s="37"/>
      <c r="D120" s="228" t="s">
        <v>127</v>
      </c>
      <c r="E120" s="37"/>
      <c r="F120" s="229" t="s">
        <v>509</v>
      </c>
      <c r="G120" s="37"/>
      <c r="H120" s="37"/>
      <c r="I120" s="230"/>
      <c r="J120" s="37"/>
      <c r="K120" s="37"/>
      <c r="L120" s="41"/>
      <c r="M120" s="231"/>
      <c r="N120" s="232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127</v>
      </c>
      <c r="AU120" s="14" t="s">
        <v>85</v>
      </c>
    </row>
    <row r="121" s="2" customFormat="1">
      <c r="A121" s="35"/>
      <c r="B121" s="36"/>
      <c r="C121" s="37"/>
      <c r="D121" s="228" t="s">
        <v>214</v>
      </c>
      <c r="E121" s="37"/>
      <c r="F121" s="233" t="s">
        <v>513</v>
      </c>
      <c r="G121" s="37"/>
      <c r="H121" s="37"/>
      <c r="I121" s="230"/>
      <c r="J121" s="37"/>
      <c r="K121" s="37"/>
      <c r="L121" s="41"/>
      <c r="M121" s="231"/>
      <c r="N121" s="232"/>
      <c r="O121" s="88"/>
      <c r="P121" s="88"/>
      <c r="Q121" s="88"/>
      <c r="R121" s="88"/>
      <c r="S121" s="88"/>
      <c r="T121" s="89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214</v>
      </c>
      <c r="AU121" s="14" t="s">
        <v>85</v>
      </c>
    </row>
    <row r="122" s="2" customFormat="1" ht="16.5" customHeight="1">
      <c r="A122" s="35"/>
      <c r="B122" s="36"/>
      <c r="C122" s="215" t="s">
        <v>87</v>
      </c>
      <c r="D122" s="215" t="s">
        <v>120</v>
      </c>
      <c r="E122" s="216" t="s">
        <v>514</v>
      </c>
      <c r="F122" s="217" t="s">
        <v>515</v>
      </c>
      <c r="G122" s="218" t="s">
        <v>123</v>
      </c>
      <c r="H122" s="219">
        <v>1900</v>
      </c>
      <c r="I122" s="220"/>
      <c r="J122" s="221">
        <f>ROUND(I122*H122,2)</f>
        <v>0</v>
      </c>
      <c r="K122" s="217" t="s">
        <v>1</v>
      </c>
      <c r="L122" s="41"/>
      <c r="M122" s="222" t="s">
        <v>1</v>
      </c>
      <c r="N122" s="223" t="s">
        <v>42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511</v>
      </c>
      <c r="AT122" s="226" t="s">
        <v>120</v>
      </c>
      <c r="AU122" s="226" t="s">
        <v>85</v>
      </c>
      <c r="AY122" s="14" t="s">
        <v>117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85</v>
      </c>
      <c r="BK122" s="227">
        <f>ROUND(I122*H122,2)</f>
        <v>0</v>
      </c>
      <c r="BL122" s="14" t="s">
        <v>511</v>
      </c>
      <c r="BM122" s="226" t="s">
        <v>516</v>
      </c>
    </row>
    <row r="123" s="2" customFormat="1">
      <c r="A123" s="35"/>
      <c r="B123" s="36"/>
      <c r="C123" s="37"/>
      <c r="D123" s="228" t="s">
        <v>127</v>
      </c>
      <c r="E123" s="37"/>
      <c r="F123" s="229" t="s">
        <v>515</v>
      </c>
      <c r="G123" s="37"/>
      <c r="H123" s="37"/>
      <c r="I123" s="230"/>
      <c r="J123" s="37"/>
      <c r="K123" s="37"/>
      <c r="L123" s="41"/>
      <c r="M123" s="231"/>
      <c r="N123" s="232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127</v>
      </c>
      <c r="AU123" s="14" t="s">
        <v>85</v>
      </c>
    </row>
    <row r="124" s="2" customFormat="1">
      <c r="A124" s="35"/>
      <c r="B124" s="36"/>
      <c r="C124" s="37"/>
      <c r="D124" s="228" t="s">
        <v>214</v>
      </c>
      <c r="E124" s="37"/>
      <c r="F124" s="233" t="s">
        <v>517</v>
      </c>
      <c r="G124" s="37"/>
      <c r="H124" s="37"/>
      <c r="I124" s="230"/>
      <c r="J124" s="37"/>
      <c r="K124" s="37"/>
      <c r="L124" s="41"/>
      <c r="M124" s="231"/>
      <c r="N124" s="232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214</v>
      </c>
      <c r="AU124" s="14" t="s">
        <v>85</v>
      </c>
    </row>
    <row r="125" s="2" customFormat="1" ht="24.15" customHeight="1">
      <c r="A125" s="35"/>
      <c r="B125" s="36"/>
      <c r="C125" s="215" t="s">
        <v>134</v>
      </c>
      <c r="D125" s="215" t="s">
        <v>120</v>
      </c>
      <c r="E125" s="216" t="s">
        <v>518</v>
      </c>
      <c r="F125" s="217" t="s">
        <v>519</v>
      </c>
      <c r="G125" s="218" t="s">
        <v>123</v>
      </c>
      <c r="H125" s="219">
        <v>1454</v>
      </c>
      <c r="I125" s="220"/>
      <c r="J125" s="221">
        <f>ROUND(I125*H125,2)</f>
        <v>0</v>
      </c>
      <c r="K125" s="217" t="s">
        <v>1</v>
      </c>
      <c r="L125" s="41"/>
      <c r="M125" s="222" t="s">
        <v>1</v>
      </c>
      <c r="N125" s="223" t="s">
        <v>42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511</v>
      </c>
      <c r="AT125" s="226" t="s">
        <v>120</v>
      </c>
      <c r="AU125" s="226" t="s">
        <v>85</v>
      </c>
      <c r="AY125" s="14" t="s">
        <v>117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85</v>
      </c>
      <c r="BK125" s="227">
        <f>ROUND(I125*H125,2)</f>
        <v>0</v>
      </c>
      <c r="BL125" s="14" t="s">
        <v>511</v>
      </c>
      <c r="BM125" s="226" t="s">
        <v>520</v>
      </c>
    </row>
    <row r="126" s="2" customFormat="1">
      <c r="A126" s="35"/>
      <c r="B126" s="36"/>
      <c r="C126" s="37"/>
      <c r="D126" s="228" t="s">
        <v>127</v>
      </c>
      <c r="E126" s="37"/>
      <c r="F126" s="229" t="s">
        <v>519</v>
      </c>
      <c r="G126" s="37"/>
      <c r="H126" s="37"/>
      <c r="I126" s="230"/>
      <c r="J126" s="37"/>
      <c r="K126" s="37"/>
      <c r="L126" s="41"/>
      <c r="M126" s="231"/>
      <c r="N126" s="232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127</v>
      </c>
      <c r="AU126" s="14" t="s">
        <v>85</v>
      </c>
    </row>
    <row r="127" s="2" customFormat="1">
      <c r="A127" s="35"/>
      <c r="B127" s="36"/>
      <c r="C127" s="37"/>
      <c r="D127" s="228" t="s">
        <v>214</v>
      </c>
      <c r="E127" s="37"/>
      <c r="F127" s="233" t="s">
        <v>517</v>
      </c>
      <c r="G127" s="37"/>
      <c r="H127" s="37"/>
      <c r="I127" s="230"/>
      <c r="J127" s="37"/>
      <c r="K127" s="37"/>
      <c r="L127" s="41"/>
      <c r="M127" s="234"/>
      <c r="N127" s="235"/>
      <c r="O127" s="236"/>
      <c r="P127" s="236"/>
      <c r="Q127" s="236"/>
      <c r="R127" s="236"/>
      <c r="S127" s="236"/>
      <c r="T127" s="237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214</v>
      </c>
      <c r="AU127" s="14" t="s">
        <v>85</v>
      </c>
    </row>
    <row r="128" s="2" customFormat="1" ht="6.96" customHeight="1">
      <c r="A128" s="35"/>
      <c r="B128" s="63"/>
      <c r="C128" s="64"/>
      <c r="D128" s="64"/>
      <c r="E128" s="64"/>
      <c r="F128" s="64"/>
      <c r="G128" s="64"/>
      <c r="H128" s="64"/>
      <c r="I128" s="64"/>
      <c r="J128" s="64"/>
      <c r="K128" s="64"/>
      <c r="L128" s="41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sheet="1" autoFilter="0" formatColumns="0" formatRows="0" objects="1" scenarios="1" spinCount="100000" saltValue="638siI+rgE9k1WiyqwtyAvWgN5yyCQZJ7/TO5SD7ouW7oCARv9ewSGOqXym9Lqx8hqfHQ+7ERHCnoWM7SO+nYQ==" hashValue="4CIR2Q1yoTe8nZCyLMF05fhBmrSVmVWxMugoerVN4Teog6o6+djC/fb9G72uUJgAt0Ut/NocF3jsJiPh+bIzRQ==" algorithmName="SHA-512" password="CC35"/>
  <autoFilter ref="C116:K12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Žitník Radovan</dc:creator>
  <cp:lastModifiedBy>Žitník Radovan</cp:lastModifiedBy>
  <dcterms:created xsi:type="dcterms:W3CDTF">2025-02-11T13:14:15Z</dcterms:created>
  <dcterms:modified xsi:type="dcterms:W3CDTF">2025-02-11T13:14:18Z</dcterms:modified>
</cp:coreProperties>
</file>